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C:\Code\docsStudy\day2vuePress\vuepress-starter\docs\体能\b站课程\好人松松\day2饮食计划\"/>
    </mc:Choice>
  </mc:AlternateContent>
  <xr:revisionPtr revIDLastSave="0" documentId="13_ncr:1_{F38EEF89-E1F8-485C-9103-67C77EE240E3}" xr6:coauthVersionLast="47" xr6:coauthVersionMax="47" xr10:uidLastSave="{00000000-0000-0000-0000-000000000000}"/>
  <bookViews>
    <workbookView xWindow="-21098" yWindow="-98" windowWidth="21196" windowHeight="13276" firstSheet="27" activeTab="29" xr2:uid="{00000000-000D-0000-FFFF-FFFF00000000}"/>
  </bookViews>
  <sheets>
    <sheet name="【必读】总目录" sheetId="26" r:id="rId1"/>
    <sheet name="1减脂-早饭后练（早起版）" sheetId="1" r:id="rId2"/>
    <sheet name="2减脂-早饭后练（晚起版）" sheetId="12" r:id="rId3"/>
    <sheet name="3减脂-午饭前练" sheetId="13" r:id="rId4"/>
    <sheet name="4减脂-午饭后练" sheetId="14" r:id="rId5"/>
    <sheet name="5减脂-晚饭前练" sheetId="15" r:id="rId6"/>
    <sheet name="6减脂-晚饭后练" sheetId="16" r:id="rId7"/>
    <sheet name="7减脂-夜里练" sheetId="17" r:id="rId8"/>
    <sheet name="8减脂-无力训者" sheetId="27" r:id="rId9"/>
    <sheet name="9增肌-早饭后练（早起版）" sheetId="19" r:id="rId10"/>
    <sheet name="10增肌-早饭后练（晚起版）" sheetId="20" r:id="rId11"/>
    <sheet name="11增肌-午饭前练" sheetId="21" r:id="rId12"/>
    <sheet name="12增肌-午饭后练" sheetId="22" r:id="rId13"/>
    <sheet name="13增肌-晚饭前练" sheetId="23" r:id="rId14"/>
    <sheet name="14增肌-晚饭后练" sheetId="24" r:id="rId15"/>
    <sheet name="15增肌-夜里练" sheetId="25" r:id="rId16"/>
    <sheet name="16有氧热量消耗" sheetId="5" r:id="rId17"/>
    <sheet name="17减脂-问答汇总" sheetId="2" r:id="rId18"/>
    <sheet name="18增肌-问答汇总" sheetId="11" r:id="rId19"/>
    <sheet name="19日常食物营养率" sheetId="33" r:id="rId20"/>
    <sheet name="20训练计划-健身房三分化" sheetId="6" r:id="rId21"/>
    <sheet name="21训练计划-健身房四分化计划（肩单练版）" sheetId="7" r:id="rId22"/>
    <sheet name="22训练计划-健身房四分化计划（手臂单练版）" sheetId="8" r:id="rId23"/>
    <sheet name="23训练计划-居家健身" sheetId="9" r:id="rId24"/>
    <sheet name="24最大力量预测公式" sheetId="32" r:id="rId25"/>
    <sheet name="25上身肌肉拉伸" sheetId="30" r:id="rId26"/>
    <sheet name="26下身肌肉拉伸" sheetId="31" r:id="rId27"/>
    <sheet name="27健身解剖总结（文字版）" sheetId="10" r:id="rId28"/>
    <sheet name="28关节活动的肌肉（图示版）" sheetId="29" r:id="rId29"/>
    <sheet name="29肌肉的关节活动（图示版）" sheetId="28" r:id="rId30"/>
  </sheets>
  <definedNames>
    <definedName name="_xlnm._FilterDatabase" localSheetId="7" hidden="1">'7减脂-夜里练'!$A$4:$T$104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81" i="17" l="1"/>
  <c r="I87" i="17"/>
  <c r="E87" i="17"/>
  <c r="E81" i="17"/>
  <c r="E75" i="17"/>
  <c r="I75" i="17"/>
  <c r="I67" i="17"/>
  <c r="E67" i="17"/>
  <c r="I57" i="17"/>
  <c r="E57" i="17"/>
  <c r="I50" i="17"/>
  <c r="E50" i="17"/>
  <c r="I44" i="17"/>
  <c r="E44" i="17"/>
  <c r="E38" i="17"/>
  <c r="I38" i="17"/>
  <c r="F34" i="17"/>
  <c r="F37" i="17"/>
  <c r="E30" i="17"/>
  <c r="I30" i="17"/>
  <c r="E18" i="17"/>
  <c r="E20" i="17" s="1"/>
  <c r="E19" i="17"/>
  <c r="U18" i="5"/>
  <c r="E13" i="17"/>
  <c r="E14" i="17" s="1"/>
  <c r="E17" i="17" s="1"/>
  <c r="F15" i="32"/>
  <c r="F14" i="32"/>
  <c r="F13" i="32"/>
  <c r="F12" i="32"/>
  <c r="F11" i="32"/>
  <c r="F10" i="32"/>
  <c r="F9" i="32"/>
  <c r="F8" i="32"/>
  <c r="F7" i="32"/>
  <c r="S63" i="5" l="1"/>
  <c r="R63" i="5"/>
  <c r="Q63" i="5"/>
  <c r="P63" i="5"/>
  <c r="O63" i="5"/>
  <c r="N63" i="5"/>
  <c r="M63" i="5"/>
  <c r="L63" i="5"/>
  <c r="K63" i="5"/>
  <c r="J63" i="5"/>
  <c r="I63" i="5"/>
  <c r="H63" i="5"/>
  <c r="G63" i="5"/>
  <c r="F63" i="5"/>
  <c r="E63" i="5"/>
  <c r="S62" i="5"/>
  <c r="R62" i="5"/>
  <c r="Q62" i="5"/>
  <c r="P62" i="5"/>
  <c r="O62" i="5"/>
  <c r="N62" i="5"/>
  <c r="M62" i="5"/>
  <c r="L62" i="5"/>
  <c r="K62" i="5"/>
  <c r="J62" i="5"/>
  <c r="I62" i="5"/>
  <c r="H62" i="5"/>
  <c r="G62" i="5"/>
  <c r="F62" i="5"/>
  <c r="E62" i="5"/>
  <c r="S61" i="5"/>
  <c r="R61" i="5"/>
  <c r="Q61" i="5"/>
  <c r="P61" i="5"/>
  <c r="O61" i="5"/>
  <c r="N61" i="5"/>
  <c r="M61" i="5"/>
  <c r="L61" i="5"/>
  <c r="K61" i="5"/>
  <c r="J61" i="5"/>
  <c r="I61" i="5"/>
  <c r="H61" i="5"/>
  <c r="G61" i="5"/>
  <c r="F61" i="5"/>
  <c r="E61" i="5"/>
  <c r="S60" i="5"/>
  <c r="R60" i="5"/>
  <c r="Q60" i="5"/>
  <c r="P60" i="5"/>
  <c r="O60" i="5"/>
  <c r="N60" i="5"/>
  <c r="M60" i="5"/>
  <c r="L60" i="5"/>
  <c r="K60" i="5"/>
  <c r="J60" i="5"/>
  <c r="I60" i="5"/>
  <c r="H60" i="5"/>
  <c r="G60" i="5"/>
  <c r="F60" i="5"/>
  <c r="E60" i="5"/>
  <c r="S59" i="5"/>
  <c r="R59" i="5"/>
  <c r="Q59" i="5"/>
  <c r="P59" i="5"/>
  <c r="O59" i="5"/>
  <c r="N59" i="5"/>
  <c r="M59" i="5"/>
  <c r="L59" i="5"/>
  <c r="K59" i="5"/>
  <c r="J59" i="5"/>
  <c r="I59" i="5"/>
  <c r="H59" i="5"/>
  <c r="G59" i="5"/>
  <c r="F59" i="5"/>
  <c r="E59" i="5"/>
  <c r="S58" i="5"/>
  <c r="R58" i="5"/>
  <c r="Q58" i="5"/>
  <c r="P58" i="5"/>
  <c r="O58" i="5"/>
  <c r="N58" i="5"/>
  <c r="M58" i="5"/>
  <c r="L58" i="5"/>
  <c r="K58" i="5"/>
  <c r="J58" i="5"/>
  <c r="I58" i="5"/>
  <c r="H58" i="5"/>
  <c r="G58" i="5"/>
  <c r="F58" i="5"/>
  <c r="E58" i="5"/>
  <c r="S57" i="5"/>
  <c r="R57" i="5"/>
  <c r="Q57" i="5"/>
  <c r="P57" i="5"/>
  <c r="O57" i="5"/>
  <c r="N57" i="5"/>
  <c r="M57" i="5"/>
  <c r="L57" i="5"/>
  <c r="K57" i="5"/>
  <c r="J57" i="5"/>
  <c r="I57" i="5"/>
  <c r="H57" i="5"/>
  <c r="G57" i="5"/>
  <c r="F57" i="5"/>
  <c r="E57" i="5"/>
  <c r="S56" i="5"/>
  <c r="R56" i="5"/>
  <c r="Q56" i="5"/>
  <c r="P56" i="5"/>
  <c r="O56" i="5"/>
  <c r="N56" i="5"/>
  <c r="M56" i="5"/>
  <c r="L56" i="5"/>
  <c r="K56" i="5"/>
  <c r="J56" i="5"/>
  <c r="I56" i="5"/>
  <c r="H56" i="5"/>
  <c r="G56" i="5"/>
  <c r="F56" i="5"/>
  <c r="E56" i="5"/>
  <c r="S55" i="5"/>
  <c r="R55" i="5"/>
  <c r="Q55" i="5"/>
  <c r="P55" i="5"/>
  <c r="O55" i="5"/>
  <c r="N55" i="5"/>
  <c r="M55" i="5"/>
  <c r="L55" i="5"/>
  <c r="K55" i="5"/>
  <c r="J55" i="5"/>
  <c r="I55" i="5"/>
  <c r="H55" i="5"/>
  <c r="G55" i="5"/>
  <c r="F55" i="5"/>
  <c r="E55" i="5"/>
  <c r="S54" i="5"/>
  <c r="R54" i="5"/>
  <c r="Q54" i="5"/>
  <c r="P54" i="5"/>
  <c r="O54" i="5"/>
  <c r="N54" i="5"/>
  <c r="M54" i="5"/>
  <c r="L54" i="5"/>
  <c r="K54" i="5"/>
  <c r="J54" i="5"/>
  <c r="I54" i="5"/>
  <c r="H54" i="5"/>
  <c r="G54" i="5"/>
  <c r="F54" i="5"/>
  <c r="E54" i="5"/>
  <c r="S53" i="5"/>
  <c r="R53" i="5"/>
  <c r="Q53" i="5"/>
  <c r="P53" i="5"/>
  <c r="O53" i="5"/>
  <c r="N53" i="5"/>
  <c r="M53" i="5"/>
  <c r="L53" i="5"/>
  <c r="K53" i="5"/>
  <c r="J53" i="5"/>
  <c r="I53" i="5"/>
  <c r="H53" i="5"/>
  <c r="G53" i="5"/>
  <c r="F53" i="5"/>
  <c r="E53" i="5"/>
  <c r="S52" i="5"/>
  <c r="R52" i="5"/>
  <c r="Q52" i="5"/>
  <c r="P52" i="5"/>
  <c r="O52" i="5"/>
  <c r="N52" i="5"/>
  <c r="M52" i="5"/>
  <c r="L52" i="5"/>
  <c r="K52" i="5"/>
  <c r="J52" i="5"/>
  <c r="I52" i="5"/>
  <c r="H52" i="5"/>
  <c r="G52" i="5"/>
  <c r="F52" i="5"/>
  <c r="E52" i="5"/>
  <c r="S51" i="5"/>
  <c r="R51" i="5"/>
  <c r="Q51" i="5"/>
  <c r="P51" i="5"/>
  <c r="O51" i="5"/>
  <c r="N51" i="5"/>
  <c r="M51" i="5"/>
  <c r="L51" i="5"/>
  <c r="K51" i="5"/>
  <c r="J51" i="5"/>
  <c r="I51" i="5"/>
  <c r="H51" i="5"/>
  <c r="G51" i="5"/>
  <c r="F51" i="5"/>
  <c r="E51" i="5"/>
  <c r="S50" i="5"/>
  <c r="R50" i="5"/>
  <c r="Q50" i="5"/>
  <c r="P50" i="5"/>
  <c r="O50" i="5"/>
  <c r="N50" i="5"/>
  <c r="M50" i="5"/>
  <c r="L50" i="5"/>
  <c r="K50" i="5"/>
  <c r="J50" i="5"/>
  <c r="I50" i="5"/>
  <c r="H50" i="5"/>
  <c r="G50" i="5"/>
  <c r="F50" i="5"/>
  <c r="E50" i="5"/>
  <c r="S49" i="5"/>
  <c r="R49" i="5"/>
  <c r="Q49" i="5"/>
  <c r="P49" i="5"/>
  <c r="O49" i="5"/>
  <c r="N49" i="5"/>
  <c r="M49" i="5"/>
  <c r="L49" i="5"/>
  <c r="K49" i="5"/>
  <c r="J49" i="5"/>
  <c r="I49" i="5"/>
  <c r="H49" i="5"/>
  <c r="G49" i="5"/>
  <c r="F49" i="5"/>
  <c r="E49" i="5"/>
  <c r="S48" i="5"/>
  <c r="R48" i="5"/>
  <c r="Q48" i="5"/>
  <c r="P48" i="5"/>
  <c r="O48" i="5"/>
  <c r="N48" i="5"/>
  <c r="M48" i="5"/>
  <c r="L48" i="5"/>
  <c r="K48" i="5"/>
  <c r="J48" i="5"/>
  <c r="I48" i="5"/>
  <c r="H48" i="5"/>
  <c r="G48" i="5"/>
  <c r="F48" i="5"/>
  <c r="E48" i="5"/>
  <c r="S47" i="5"/>
  <c r="R47" i="5"/>
  <c r="Q47" i="5"/>
  <c r="P47" i="5"/>
  <c r="O47" i="5"/>
  <c r="N47" i="5"/>
  <c r="M47" i="5"/>
  <c r="L47" i="5"/>
  <c r="K47" i="5"/>
  <c r="J47" i="5"/>
  <c r="I47" i="5"/>
  <c r="H47" i="5"/>
  <c r="G47" i="5"/>
  <c r="F47" i="5"/>
  <c r="E47" i="5"/>
  <c r="S46" i="5"/>
  <c r="R46" i="5"/>
  <c r="Q46" i="5"/>
  <c r="P46" i="5"/>
  <c r="O46" i="5"/>
  <c r="N46" i="5"/>
  <c r="M46" i="5"/>
  <c r="L46" i="5"/>
  <c r="K46" i="5"/>
  <c r="J46" i="5"/>
  <c r="I46" i="5"/>
  <c r="H46" i="5"/>
  <c r="G46" i="5"/>
  <c r="F46" i="5"/>
  <c r="E46" i="5"/>
  <c r="S45" i="5"/>
  <c r="R45" i="5"/>
  <c r="Q45" i="5"/>
  <c r="P45" i="5"/>
  <c r="O45" i="5"/>
  <c r="N45" i="5"/>
  <c r="M45" i="5"/>
  <c r="L45" i="5"/>
  <c r="K45" i="5"/>
  <c r="J45" i="5"/>
  <c r="I45" i="5"/>
  <c r="H45" i="5"/>
  <c r="G45" i="5"/>
  <c r="F45" i="5"/>
  <c r="E45" i="5"/>
  <c r="S44" i="5"/>
  <c r="R44" i="5"/>
  <c r="Q44" i="5"/>
  <c r="P44" i="5"/>
  <c r="O44" i="5"/>
  <c r="N44" i="5"/>
  <c r="M44" i="5"/>
  <c r="L44" i="5"/>
  <c r="K44" i="5"/>
  <c r="J44" i="5"/>
  <c r="I44" i="5"/>
  <c r="H44" i="5"/>
  <c r="G44" i="5"/>
  <c r="F44" i="5"/>
  <c r="E44" i="5"/>
  <c r="S43" i="5"/>
  <c r="R43" i="5"/>
  <c r="Q43" i="5"/>
  <c r="P43" i="5"/>
  <c r="O43" i="5"/>
  <c r="N43" i="5"/>
  <c r="M43" i="5"/>
  <c r="L43" i="5"/>
  <c r="K43" i="5"/>
  <c r="J43" i="5"/>
  <c r="I43" i="5"/>
  <c r="H43" i="5"/>
  <c r="G43" i="5"/>
  <c r="F43" i="5"/>
  <c r="E43" i="5"/>
  <c r="S42" i="5"/>
  <c r="R42" i="5"/>
  <c r="Q42" i="5"/>
  <c r="P42" i="5"/>
  <c r="O42" i="5"/>
  <c r="N42" i="5"/>
  <c r="M42" i="5"/>
  <c r="L42" i="5"/>
  <c r="K42" i="5"/>
  <c r="J42" i="5"/>
  <c r="I42" i="5"/>
  <c r="H42" i="5"/>
  <c r="G42" i="5"/>
  <c r="F42" i="5"/>
  <c r="E42" i="5"/>
  <c r="S41" i="5"/>
  <c r="R41" i="5"/>
  <c r="Q41" i="5"/>
  <c r="P41" i="5"/>
  <c r="O41" i="5"/>
  <c r="N41" i="5"/>
  <c r="M41" i="5"/>
  <c r="L41" i="5"/>
  <c r="K41" i="5"/>
  <c r="J41" i="5"/>
  <c r="I41" i="5"/>
  <c r="H41" i="5"/>
  <c r="G41" i="5"/>
  <c r="F41" i="5"/>
  <c r="E41" i="5"/>
  <c r="S40" i="5"/>
  <c r="R40" i="5"/>
  <c r="Q40" i="5"/>
  <c r="P40" i="5"/>
  <c r="O40" i="5"/>
  <c r="N40" i="5"/>
  <c r="M40" i="5"/>
  <c r="L40" i="5"/>
  <c r="K40" i="5"/>
  <c r="J40" i="5"/>
  <c r="I40" i="5"/>
  <c r="H40" i="5"/>
  <c r="G40" i="5"/>
  <c r="F40" i="5"/>
  <c r="E40" i="5"/>
  <c r="S39" i="5"/>
  <c r="R39" i="5"/>
  <c r="Q39" i="5"/>
  <c r="P39" i="5"/>
  <c r="O39" i="5"/>
  <c r="N39" i="5"/>
  <c r="M39" i="5"/>
  <c r="L39" i="5"/>
  <c r="K39" i="5"/>
  <c r="J39" i="5"/>
  <c r="I39" i="5"/>
  <c r="H39" i="5"/>
  <c r="G39" i="5"/>
  <c r="F39" i="5"/>
  <c r="E39" i="5"/>
  <c r="S38" i="5"/>
  <c r="R38" i="5"/>
  <c r="Q38" i="5"/>
  <c r="P38" i="5"/>
  <c r="O38" i="5"/>
  <c r="N38" i="5"/>
  <c r="M38" i="5"/>
  <c r="L38" i="5"/>
  <c r="K38" i="5"/>
  <c r="J38" i="5"/>
  <c r="I38" i="5"/>
  <c r="H38" i="5"/>
  <c r="G38" i="5"/>
  <c r="F38" i="5"/>
  <c r="E38" i="5"/>
  <c r="S37" i="5"/>
  <c r="R37" i="5"/>
  <c r="Q37" i="5"/>
  <c r="P37" i="5"/>
  <c r="O37" i="5"/>
  <c r="N37" i="5"/>
  <c r="M37" i="5"/>
  <c r="L37" i="5"/>
  <c r="K37" i="5"/>
  <c r="J37" i="5"/>
  <c r="I37" i="5"/>
  <c r="H37" i="5"/>
  <c r="G37" i="5"/>
  <c r="F37" i="5"/>
  <c r="E37" i="5"/>
  <c r="S36" i="5"/>
  <c r="R36" i="5"/>
  <c r="Q36" i="5"/>
  <c r="P36" i="5"/>
  <c r="O36" i="5"/>
  <c r="N36" i="5"/>
  <c r="M36" i="5"/>
  <c r="L36" i="5"/>
  <c r="K36" i="5"/>
  <c r="J36" i="5"/>
  <c r="I36" i="5"/>
  <c r="H36" i="5"/>
  <c r="G36" i="5"/>
  <c r="F36" i="5"/>
  <c r="E36" i="5"/>
  <c r="S35" i="5"/>
  <c r="R35" i="5"/>
  <c r="Q35" i="5"/>
  <c r="P35" i="5"/>
  <c r="O35" i="5"/>
  <c r="N35" i="5"/>
  <c r="M35" i="5"/>
  <c r="L35" i="5"/>
  <c r="K35" i="5"/>
  <c r="J35" i="5"/>
  <c r="I35" i="5"/>
  <c r="H35" i="5"/>
  <c r="G35" i="5"/>
  <c r="F35" i="5"/>
  <c r="E35" i="5"/>
  <c r="S34" i="5"/>
  <c r="R34" i="5"/>
  <c r="Q34" i="5"/>
  <c r="P34" i="5"/>
  <c r="O34" i="5"/>
  <c r="N34" i="5"/>
  <c r="M34" i="5"/>
  <c r="L34" i="5"/>
  <c r="K34" i="5"/>
  <c r="J34" i="5"/>
  <c r="I34" i="5"/>
  <c r="H34" i="5"/>
  <c r="G34" i="5"/>
  <c r="F34" i="5"/>
  <c r="E34" i="5"/>
  <c r="S33" i="5"/>
  <c r="R33" i="5"/>
  <c r="Q33" i="5"/>
  <c r="P33" i="5"/>
  <c r="O33" i="5"/>
  <c r="N33" i="5"/>
  <c r="M33" i="5"/>
  <c r="L33" i="5"/>
  <c r="K33" i="5"/>
  <c r="J33" i="5"/>
  <c r="I33" i="5"/>
  <c r="H33" i="5"/>
  <c r="G33" i="5"/>
  <c r="F33" i="5"/>
  <c r="E33" i="5"/>
  <c r="S32" i="5"/>
  <c r="R32" i="5"/>
  <c r="Q32" i="5"/>
  <c r="P32" i="5"/>
  <c r="O32" i="5"/>
  <c r="N32" i="5"/>
  <c r="M32" i="5"/>
  <c r="L32" i="5"/>
  <c r="K32" i="5"/>
  <c r="J32" i="5"/>
  <c r="I32" i="5"/>
  <c r="H32" i="5"/>
  <c r="G32" i="5"/>
  <c r="F32" i="5"/>
  <c r="E32" i="5"/>
  <c r="S31" i="5"/>
  <c r="R31" i="5"/>
  <c r="Q31" i="5"/>
  <c r="P31" i="5"/>
  <c r="O31" i="5"/>
  <c r="N31" i="5"/>
  <c r="M31" i="5"/>
  <c r="L31" i="5"/>
  <c r="K31" i="5"/>
  <c r="J31" i="5"/>
  <c r="I31" i="5"/>
  <c r="H31" i="5"/>
  <c r="G31" i="5"/>
  <c r="F31" i="5"/>
  <c r="E31" i="5"/>
  <c r="S30" i="5"/>
  <c r="R30" i="5"/>
  <c r="Q30" i="5"/>
  <c r="P30" i="5"/>
  <c r="O30" i="5"/>
  <c r="N30" i="5"/>
  <c r="M30" i="5"/>
  <c r="L30" i="5"/>
  <c r="K30" i="5"/>
  <c r="J30" i="5"/>
  <c r="I30" i="5"/>
  <c r="H30" i="5"/>
  <c r="G30" i="5"/>
  <c r="F30" i="5"/>
  <c r="E30" i="5"/>
  <c r="S29" i="5"/>
  <c r="R29" i="5"/>
  <c r="Q29" i="5"/>
  <c r="P29" i="5"/>
  <c r="O29" i="5"/>
  <c r="N29" i="5"/>
  <c r="M29" i="5"/>
  <c r="L29" i="5"/>
  <c r="K29" i="5"/>
  <c r="J29" i="5"/>
  <c r="I29" i="5"/>
  <c r="H29" i="5"/>
  <c r="G29" i="5"/>
  <c r="F29" i="5"/>
  <c r="E29" i="5"/>
  <c r="S28" i="5"/>
  <c r="R28" i="5"/>
  <c r="Q28" i="5"/>
  <c r="P28" i="5"/>
  <c r="O28" i="5"/>
  <c r="N28" i="5"/>
  <c r="M28" i="5"/>
  <c r="L28" i="5"/>
  <c r="K28" i="5"/>
  <c r="J28" i="5"/>
  <c r="I28" i="5"/>
  <c r="H28" i="5"/>
  <c r="G28" i="5"/>
  <c r="F28" i="5"/>
  <c r="E28" i="5"/>
  <c r="S27" i="5"/>
  <c r="R27" i="5"/>
  <c r="Q27" i="5"/>
  <c r="P27" i="5"/>
  <c r="O27" i="5"/>
  <c r="N27" i="5"/>
  <c r="M27" i="5"/>
  <c r="L27" i="5"/>
  <c r="K27" i="5"/>
  <c r="J27" i="5"/>
  <c r="I27" i="5"/>
  <c r="H27" i="5"/>
  <c r="G27" i="5"/>
  <c r="F27" i="5"/>
  <c r="E27" i="5"/>
  <c r="S26" i="5"/>
  <c r="R26" i="5"/>
  <c r="Q26" i="5"/>
  <c r="P26" i="5"/>
  <c r="O26" i="5"/>
  <c r="N26" i="5"/>
  <c r="M26" i="5"/>
  <c r="L26" i="5"/>
  <c r="K26" i="5"/>
  <c r="J26" i="5"/>
  <c r="I26" i="5"/>
  <c r="H26" i="5"/>
  <c r="G26" i="5"/>
  <c r="F26" i="5"/>
  <c r="E26" i="5"/>
  <c r="S25" i="5"/>
  <c r="R25" i="5"/>
  <c r="Q25" i="5"/>
  <c r="P25" i="5"/>
  <c r="O25" i="5"/>
  <c r="N25" i="5"/>
  <c r="M25" i="5"/>
  <c r="L25" i="5"/>
  <c r="K25" i="5"/>
  <c r="J25" i="5"/>
  <c r="I25" i="5"/>
  <c r="H25" i="5"/>
  <c r="G25" i="5"/>
  <c r="F25" i="5"/>
  <c r="E25" i="5"/>
  <c r="S24" i="5"/>
  <c r="R24" i="5"/>
  <c r="Q24" i="5"/>
  <c r="P24" i="5"/>
  <c r="O24" i="5"/>
  <c r="N24" i="5"/>
  <c r="M24" i="5"/>
  <c r="L24" i="5"/>
  <c r="K24" i="5"/>
  <c r="J24" i="5"/>
  <c r="I24" i="5"/>
  <c r="H24" i="5"/>
  <c r="G24" i="5"/>
  <c r="F24" i="5"/>
  <c r="E24" i="5"/>
  <c r="S23" i="5"/>
  <c r="R23" i="5"/>
  <c r="Q23" i="5"/>
  <c r="P23" i="5"/>
  <c r="O23" i="5"/>
  <c r="N23" i="5"/>
  <c r="M23" i="5"/>
  <c r="L23" i="5"/>
  <c r="K23" i="5"/>
  <c r="J23" i="5"/>
  <c r="I23" i="5"/>
  <c r="H23" i="5"/>
  <c r="G23" i="5"/>
  <c r="F23" i="5"/>
  <c r="E23" i="5"/>
  <c r="S22" i="5"/>
  <c r="R22" i="5"/>
  <c r="Q22" i="5"/>
  <c r="P22" i="5"/>
  <c r="O22" i="5"/>
  <c r="N22" i="5"/>
  <c r="M22" i="5"/>
  <c r="L22" i="5"/>
  <c r="K22" i="5"/>
  <c r="J22" i="5"/>
  <c r="I22" i="5"/>
  <c r="H22" i="5"/>
  <c r="G22" i="5"/>
  <c r="F22" i="5"/>
  <c r="E22" i="5"/>
  <c r="S21" i="5"/>
  <c r="R21" i="5"/>
  <c r="Q21" i="5"/>
  <c r="P21" i="5"/>
  <c r="O21" i="5"/>
  <c r="N21" i="5"/>
  <c r="M21" i="5"/>
  <c r="L21" i="5"/>
  <c r="K21" i="5"/>
  <c r="J21" i="5"/>
  <c r="I21" i="5"/>
  <c r="H21" i="5"/>
  <c r="G21" i="5"/>
  <c r="F21" i="5"/>
  <c r="E21" i="5"/>
  <c r="S20" i="5"/>
  <c r="R20" i="5"/>
  <c r="Q20" i="5"/>
  <c r="P20" i="5"/>
  <c r="O20" i="5"/>
  <c r="N20" i="5"/>
  <c r="M20" i="5"/>
  <c r="L20" i="5"/>
  <c r="K20" i="5"/>
  <c r="J20" i="5"/>
  <c r="I20" i="5"/>
  <c r="H20" i="5"/>
  <c r="G20" i="5"/>
  <c r="F20" i="5"/>
  <c r="E20" i="5"/>
  <c r="S19" i="5"/>
  <c r="R19" i="5"/>
  <c r="Q19" i="5"/>
  <c r="P19" i="5"/>
  <c r="O19" i="5"/>
  <c r="N19" i="5"/>
  <c r="M19" i="5"/>
  <c r="L19" i="5"/>
  <c r="K19" i="5"/>
  <c r="J19" i="5"/>
  <c r="I19" i="5"/>
  <c r="H19" i="5"/>
  <c r="G19" i="5"/>
  <c r="F19" i="5"/>
  <c r="E19" i="5"/>
  <c r="S18" i="5"/>
  <c r="R18" i="5"/>
  <c r="Q18" i="5"/>
  <c r="P18" i="5"/>
  <c r="O18" i="5"/>
  <c r="N18" i="5"/>
  <c r="M18" i="5"/>
  <c r="L18" i="5"/>
  <c r="K18" i="5"/>
  <c r="J18" i="5"/>
  <c r="I18" i="5"/>
  <c r="H18" i="5"/>
  <c r="G18" i="5"/>
  <c r="F18" i="5"/>
  <c r="E18" i="5"/>
  <c r="S17" i="5"/>
  <c r="R17" i="5"/>
  <c r="Q17" i="5"/>
  <c r="P17" i="5"/>
  <c r="O17" i="5"/>
  <c r="N17" i="5"/>
  <c r="M17" i="5"/>
  <c r="L17" i="5"/>
  <c r="K17" i="5"/>
  <c r="J17" i="5"/>
  <c r="I17" i="5"/>
  <c r="H17" i="5"/>
  <c r="G17" i="5"/>
  <c r="F17" i="5"/>
  <c r="E17" i="5"/>
  <c r="S16" i="5"/>
  <c r="R16" i="5"/>
  <c r="Q16" i="5"/>
  <c r="P16" i="5"/>
  <c r="O16" i="5"/>
  <c r="N16" i="5"/>
  <c r="M16" i="5"/>
  <c r="L16" i="5"/>
  <c r="K16" i="5"/>
  <c r="J16" i="5"/>
  <c r="I16" i="5"/>
  <c r="H16" i="5"/>
  <c r="G16" i="5"/>
  <c r="F16" i="5"/>
  <c r="E16" i="5"/>
  <c r="S15" i="5"/>
  <c r="R15" i="5"/>
  <c r="Q15" i="5"/>
  <c r="P15" i="5"/>
  <c r="O15" i="5"/>
  <c r="N15" i="5"/>
  <c r="M15" i="5"/>
  <c r="L15" i="5"/>
  <c r="K15" i="5"/>
  <c r="J15" i="5"/>
  <c r="I15" i="5"/>
  <c r="H15" i="5"/>
  <c r="G15" i="5"/>
  <c r="F15" i="5"/>
  <c r="E15" i="5"/>
  <c r="S14" i="5"/>
  <c r="R14" i="5"/>
  <c r="Q14" i="5"/>
  <c r="P14" i="5"/>
  <c r="O14" i="5"/>
  <c r="N14" i="5"/>
  <c r="M14" i="5"/>
  <c r="L14" i="5"/>
  <c r="K14" i="5"/>
  <c r="J14" i="5"/>
  <c r="I14" i="5"/>
  <c r="H14" i="5"/>
  <c r="G14" i="5"/>
  <c r="F14" i="5"/>
  <c r="E14" i="5"/>
  <c r="S13" i="5"/>
  <c r="R13" i="5"/>
  <c r="Q13" i="5"/>
  <c r="P13" i="5"/>
  <c r="O13" i="5"/>
  <c r="N13" i="5"/>
  <c r="M13" i="5"/>
  <c r="L13" i="5"/>
  <c r="K13" i="5"/>
  <c r="J13" i="5"/>
  <c r="I13" i="5"/>
  <c r="H13" i="5"/>
  <c r="G13" i="5"/>
  <c r="F13" i="5"/>
  <c r="E13" i="5"/>
  <c r="S12" i="5"/>
  <c r="R12" i="5"/>
  <c r="Q12" i="5"/>
  <c r="P12" i="5"/>
  <c r="O12" i="5"/>
  <c r="N12" i="5"/>
  <c r="M12" i="5"/>
  <c r="L12" i="5"/>
  <c r="K12" i="5"/>
  <c r="J12" i="5"/>
  <c r="I12" i="5"/>
  <c r="H12" i="5"/>
  <c r="G12" i="5"/>
  <c r="F12" i="5"/>
  <c r="E12" i="5"/>
  <c r="S11" i="5"/>
  <c r="R11" i="5"/>
  <c r="Q11" i="5"/>
  <c r="P11" i="5"/>
  <c r="O11" i="5"/>
  <c r="N11" i="5"/>
  <c r="M11" i="5"/>
  <c r="L11" i="5"/>
  <c r="K11" i="5"/>
  <c r="J11" i="5"/>
  <c r="I11" i="5"/>
  <c r="H11" i="5"/>
  <c r="G11" i="5"/>
  <c r="F11" i="5"/>
  <c r="E11" i="5"/>
  <c r="S10" i="5"/>
  <c r="R10" i="5"/>
  <c r="Q10" i="5"/>
  <c r="P10" i="5"/>
  <c r="O10" i="5"/>
  <c r="N10" i="5"/>
  <c r="M10" i="5"/>
  <c r="L10" i="5"/>
  <c r="K10" i="5"/>
  <c r="J10" i="5"/>
  <c r="I10" i="5"/>
  <c r="H10" i="5"/>
  <c r="G10" i="5"/>
  <c r="F10" i="5"/>
  <c r="E10" i="5"/>
  <c r="E95" i="21" l="1"/>
</calcChain>
</file>

<file path=xl/sharedStrings.xml><?xml version="1.0" encoding="utf-8"?>
<sst xmlns="http://schemas.openxmlformats.org/spreadsheetml/2006/main" count="5011" uniqueCount="1132">
  <si>
    <t>每kg体重消耗</t>
    <phoneticPr fontId="8" type="noConversion"/>
  </si>
  <si>
    <t>篮球</t>
    <phoneticPr fontId="8" type="noConversion"/>
  </si>
  <si>
    <t>足球</t>
    <phoneticPr fontId="8" type="noConversion"/>
  </si>
  <si>
    <t>排球</t>
    <phoneticPr fontId="8" type="noConversion"/>
  </si>
  <si>
    <t>网球</t>
    <phoneticPr fontId="8" type="noConversion"/>
  </si>
  <si>
    <t>乒乓球</t>
    <phoneticPr fontId="8" type="noConversion"/>
  </si>
  <si>
    <t>羽毛球</t>
    <phoneticPr fontId="8" type="noConversion"/>
  </si>
  <si>
    <t>瑜伽</t>
    <phoneticPr fontId="8" type="noConversion"/>
  </si>
  <si>
    <t>舞蹈</t>
    <phoneticPr fontId="8" type="noConversion"/>
  </si>
  <si>
    <t>健身环</t>
    <phoneticPr fontId="8" type="noConversion"/>
  </si>
  <si>
    <t>室内单车</t>
    <phoneticPr fontId="8" type="noConversion"/>
  </si>
  <si>
    <t>功率50-90W</t>
    <phoneticPr fontId="8" type="noConversion"/>
  </si>
  <si>
    <t>功率90-100W</t>
    <phoneticPr fontId="8" type="noConversion"/>
  </si>
  <si>
    <t>功率100-160W</t>
    <phoneticPr fontId="8" type="noConversion"/>
  </si>
  <si>
    <t>功率160-200W</t>
    <phoneticPr fontId="8" type="noConversion"/>
  </si>
  <si>
    <t>功率200-270W</t>
    <phoneticPr fontId="8" type="noConversion"/>
  </si>
  <si>
    <t>功率100W</t>
    <phoneticPr fontId="8" type="noConversion"/>
  </si>
  <si>
    <t>功率150W</t>
    <phoneticPr fontId="8" type="noConversion"/>
  </si>
  <si>
    <t>功率200W</t>
    <phoneticPr fontId="8" type="noConversion"/>
  </si>
  <si>
    <t>中等强度</t>
    <phoneticPr fontId="8" type="noConversion"/>
  </si>
  <si>
    <t>剧烈强度</t>
    <phoneticPr fontId="8" type="noConversion"/>
  </si>
  <si>
    <t>拳击</t>
    <phoneticPr fontId="8" type="noConversion"/>
  </si>
  <si>
    <t>打沙袋</t>
    <phoneticPr fontId="8" type="noConversion"/>
  </si>
  <si>
    <t>上楼</t>
    <phoneticPr fontId="8" type="noConversion"/>
  </si>
  <si>
    <t>下楼</t>
    <phoneticPr fontId="8" type="noConversion"/>
  </si>
  <si>
    <t>跳绳</t>
    <phoneticPr fontId="8" type="noConversion"/>
  </si>
  <si>
    <t>椭圆仪</t>
    <phoneticPr fontId="8" type="noConversion"/>
  </si>
  <si>
    <t>普拉提</t>
    <phoneticPr fontId="8" type="noConversion"/>
  </si>
  <si>
    <t>有氧项目</t>
    <phoneticPr fontId="8" type="noConversion"/>
  </si>
  <si>
    <t>健身房三分化训练计划</t>
    <phoneticPr fontId="2" type="noConversion"/>
  </si>
  <si>
    <t>组数</t>
    <phoneticPr fontId="2" type="noConversion"/>
  </si>
  <si>
    <t>Day1：背+肩后束+肱二头</t>
    <phoneticPr fontId="2" type="noConversion"/>
  </si>
  <si>
    <t>部位</t>
    <phoneticPr fontId="2" type="noConversion"/>
  </si>
  <si>
    <t>动作</t>
    <phoneticPr fontId="2" type="noConversion"/>
  </si>
  <si>
    <t>关节活动</t>
    <phoneticPr fontId="2" type="noConversion"/>
  </si>
  <si>
    <t xml:space="preserve">背
</t>
    <phoneticPr fontId="2" type="noConversion"/>
  </si>
  <si>
    <r>
      <t xml:space="preserve">下拉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</si>
  <si>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引体向上</t>
    <phoneticPr fontId="2" type="noConversion"/>
  </si>
  <si>
    <t>肘屈</t>
    <phoneticPr fontId="2" type="noConversion"/>
  </si>
  <si>
    <t>高位下拉</t>
    <phoneticPr fontId="2" type="noConversion"/>
  </si>
  <si>
    <t>器械下拉</t>
    <phoneticPr fontId="2" type="noConversion"/>
  </si>
  <si>
    <r>
      <t xml:space="preserve">划船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</si>
  <si>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杠铃俯身划船</t>
    <phoneticPr fontId="2" type="noConversion"/>
  </si>
  <si>
    <t>肘屈</t>
  </si>
  <si>
    <t>T杆俯身划船</t>
    <phoneticPr fontId="2" type="noConversion"/>
  </si>
  <si>
    <t>坐姿器械划船</t>
    <phoneticPr fontId="2" type="noConversion"/>
  </si>
  <si>
    <t>单边哑铃划船</t>
    <phoneticPr fontId="2" type="noConversion"/>
  </si>
  <si>
    <t>肩伸</t>
    <phoneticPr fontId="2" type="noConversion"/>
  </si>
  <si>
    <t>龙门架直臂下压</t>
    <phoneticPr fontId="2" type="noConversion"/>
  </si>
  <si>
    <t>肩后束</t>
    <phoneticPr fontId="2" type="noConversion"/>
  </si>
  <si>
    <t>选1-2个动作 总共6-8组</t>
    <phoneticPr fontId="2" type="noConversion"/>
  </si>
  <si>
    <t>哑铃俯身飞鸟</t>
    <phoneticPr fontId="2" type="noConversion"/>
  </si>
  <si>
    <t>肩水平外展</t>
    <phoneticPr fontId="2" type="noConversion"/>
  </si>
  <si>
    <t>蝴蝶机反向飞鸟</t>
    <phoneticPr fontId="2" type="noConversion"/>
  </si>
  <si>
    <t>龙门架反向飞鸟</t>
    <phoneticPr fontId="2" type="noConversion"/>
  </si>
  <si>
    <r>
      <t>坐姿器械/绳索划船</t>
    </r>
    <r>
      <rPr>
        <sz val="9"/>
        <color theme="1"/>
        <rFont val="等线"/>
        <family val="3"/>
        <charset val="134"/>
        <scheme val="minor"/>
      </rPr>
      <t>（水平开肘）</t>
    </r>
    <phoneticPr fontId="2" type="noConversion"/>
  </si>
  <si>
    <t>肱二头</t>
    <phoneticPr fontId="2" type="noConversion"/>
  </si>
  <si>
    <t>哑铃弯举</t>
    <phoneticPr fontId="2" type="noConversion"/>
  </si>
  <si>
    <t>杠铃弯举</t>
    <phoneticPr fontId="2" type="noConversion"/>
  </si>
  <si>
    <t>集中弯举</t>
    <phoneticPr fontId="2" type="noConversion"/>
  </si>
  <si>
    <t>器械弯举</t>
    <phoneticPr fontId="2" type="noConversion"/>
  </si>
  <si>
    <t>牧师椅弯举</t>
    <phoneticPr fontId="2" type="noConversion"/>
  </si>
  <si>
    <t>Day2：胸+肩前中束+肱三头</t>
    <phoneticPr fontId="2" type="noConversion"/>
  </si>
  <si>
    <t xml:space="preserve">胸
</t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</si>
  <si>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（水平推）</t>
    </r>
    <phoneticPr fontId="2" type="noConversion"/>
  </si>
  <si>
    <t>肩屈</t>
    <phoneticPr fontId="2" type="noConversion"/>
  </si>
  <si>
    <t>肘伸</t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</si>
  <si>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（水平推）</t>
    </r>
    <phoneticPr fontId="2" type="noConversion"/>
  </si>
  <si>
    <t>蝴蝶机夹胸</t>
    <phoneticPr fontId="2" type="noConversion"/>
  </si>
  <si>
    <t>肩水平内收</t>
  </si>
  <si>
    <r>
      <t>龙门架夹胸</t>
    </r>
    <r>
      <rPr>
        <sz val="9"/>
        <color theme="1"/>
        <rFont val="等线"/>
        <family val="3"/>
        <charset val="134"/>
        <scheme val="minor"/>
      </rPr>
      <t>（水平夹）</t>
    </r>
    <phoneticPr fontId="2" type="noConversion"/>
  </si>
  <si>
    <r>
      <t>龙门架夹胸</t>
    </r>
    <r>
      <rPr>
        <sz val="9"/>
        <color theme="1"/>
        <rFont val="等线"/>
        <family val="3"/>
        <charset val="134"/>
        <scheme val="minor"/>
      </rPr>
      <t>（完全下夹）</t>
    </r>
    <phoneticPr fontId="2" type="noConversion"/>
  </si>
  <si>
    <t>肩内收</t>
  </si>
  <si>
    <r>
      <t>龙门架夹胸</t>
    </r>
    <r>
      <rPr>
        <sz val="9"/>
        <color theme="1"/>
        <rFont val="等线"/>
        <family val="3"/>
        <charset val="134"/>
        <scheme val="minor"/>
      </rPr>
      <t>（下斜夹）</t>
    </r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</si>
  <si>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</si>
  <si>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</si>
  <si>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（上斜推）</t>
    </r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</si>
  <si>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（上斜推）</t>
    </r>
    <phoneticPr fontId="2" type="noConversion"/>
  </si>
  <si>
    <r>
      <t>龙门架夹胸</t>
    </r>
    <r>
      <rPr>
        <sz val="9"/>
        <color theme="1"/>
        <rFont val="等线"/>
        <family val="3"/>
        <charset val="134"/>
        <scheme val="minor"/>
      </rPr>
      <t>（上斜夹）</t>
    </r>
    <phoneticPr fontId="2" type="noConversion"/>
  </si>
  <si>
    <t>肩前束</t>
    <phoneticPr fontId="2" type="noConversion"/>
  </si>
  <si>
    <t>器械/哑铃/史密斯推举</t>
    <phoneticPr fontId="2" type="noConversion"/>
  </si>
  <si>
    <t>杠铃/哑铃片前平举</t>
  </si>
  <si>
    <t>肩中束</t>
    <phoneticPr fontId="2" type="noConversion"/>
  </si>
  <si>
    <t>哑铃/龙门架侧平举</t>
    <phoneticPr fontId="2" type="noConversion"/>
  </si>
  <si>
    <t>肩外展</t>
    <phoneticPr fontId="2" type="noConversion"/>
  </si>
  <si>
    <t>杠铃提拉</t>
    <phoneticPr fontId="2" type="noConversion"/>
  </si>
  <si>
    <t>肱三头</t>
    <phoneticPr fontId="2" type="noConversion"/>
  </si>
  <si>
    <t>龙门架直杆下压</t>
    <phoneticPr fontId="2" type="noConversion"/>
  </si>
  <si>
    <t>龙门架绳索臂屈伸</t>
    <phoneticPr fontId="2" type="noConversion"/>
  </si>
  <si>
    <t>哑铃颈后臂屈伸</t>
    <phoneticPr fontId="2" type="noConversion"/>
  </si>
  <si>
    <t>杠铃仰卧臂屈伸</t>
    <phoneticPr fontId="2" type="noConversion"/>
  </si>
  <si>
    <t>杠铃/哑铃/史密斯窄距卧推</t>
  </si>
  <si>
    <t>Day3：腿臀+腹</t>
    <phoneticPr fontId="2" type="noConversion"/>
  </si>
  <si>
    <t>腿臀</t>
    <phoneticPr fontId="2" type="noConversion"/>
  </si>
  <si>
    <t>杠铃深蹲</t>
    <phoneticPr fontId="2" type="noConversion"/>
  </si>
  <si>
    <t>膝伸</t>
    <phoneticPr fontId="2" type="noConversion"/>
  </si>
  <si>
    <t>髋伸</t>
    <phoneticPr fontId="2" type="noConversion"/>
  </si>
  <si>
    <t>器械腿屈伸</t>
    <phoneticPr fontId="2" type="noConversion"/>
  </si>
  <si>
    <t>罗马尼亚/传统硬拉</t>
    <phoneticPr fontId="2" type="noConversion"/>
  </si>
  <si>
    <t>器械腿弯举</t>
    <phoneticPr fontId="2" type="noConversion"/>
  </si>
  <si>
    <t>膝屈</t>
    <phoneticPr fontId="2" type="noConversion"/>
  </si>
  <si>
    <r>
      <t xml:space="preserve">臀大肌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</si>
  <si>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器械臀冲</t>
    <phoneticPr fontId="2" type="noConversion"/>
  </si>
  <si>
    <t>杠铃臀冲</t>
    <phoneticPr fontId="2" type="noConversion"/>
  </si>
  <si>
    <r>
      <t xml:space="preserve">兼练动作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</si>
  <si>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哈克机</t>
    <phoneticPr fontId="2" type="noConversion"/>
  </si>
  <si>
    <t>倒蹬机</t>
    <phoneticPr fontId="2" type="noConversion"/>
  </si>
  <si>
    <t>箭步蹲</t>
    <phoneticPr fontId="2" type="noConversion"/>
  </si>
  <si>
    <t>史密斯深蹲</t>
    <phoneticPr fontId="2" type="noConversion"/>
  </si>
  <si>
    <r>
      <rPr>
        <b/>
        <sz val="11"/>
        <color theme="1"/>
        <rFont val="等线"/>
        <family val="3"/>
        <charset val="134"/>
        <scheme val="minor"/>
      </rPr>
      <t>腹</t>
    </r>
    <r>
      <rPr>
        <sz val="11"/>
        <color theme="1"/>
        <rFont val="等线"/>
        <family val="3"/>
        <charset val="134"/>
        <scheme val="minor"/>
      </rPr>
      <t xml:space="preserve">
</t>
    </r>
    <r>
      <rPr>
        <sz val="9"/>
        <color theme="1"/>
        <rFont val="等线"/>
        <family val="3"/>
        <charset val="134"/>
        <scheme val="minor"/>
      </rPr>
      <t>男性要练  女性偶尔练下</t>
    </r>
    <phoneticPr fontId="2" type="noConversion"/>
  </si>
  <si>
    <t>平板卷腹</t>
    <phoneticPr fontId="2" type="noConversion"/>
  </si>
  <si>
    <t>悬垂举腿</t>
    <phoneticPr fontId="2" type="noConversion"/>
  </si>
  <si>
    <t>髋屈</t>
    <phoneticPr fontId="2" type="noConversion"/>
  </si>
  <si>
    <t>Day4：肩</t>
    <phoneticPr fontId="2" type="noConversion"/>
  </si>
  <si>
    <t>选2个动作 总共8-10组</t>
    <phoneticPr fontId="2" type="noConversion"/>
  </si>
  <si>
    <t>选1-2个动作 总共8-10组</t>
    <phoneticPr fontId="2" type="noConversion"/>
  </si>
  <si>
    <t>居家健身三分化训练计划</t>
    <phoneticPr fontId="2" type="noConversion"/>
  </si>
  <si>
    <t>非必要请勿居家健身</t>
    <phoneticPr fontId="2" type="noConversion"/>
  </si>
  <si>
    <t>居家健身非常不适合新手：①居家健身只有自由重量（哑铃/弹力带）动作，没有固定和半固定器械动作来帮助引导动作轨迹，所以对新手来说反而更难。如果健身房器械都做不标准，居家健身就会更不标准，居家健身比健身房健身更难，而不是更容易；②居家健身的设备投入并不低，由于不同动作需要差别很大的配重，如果用哑铃需要买多组，并不会比健身房办卡便宜多少；③居家健身并不能节约多少时间，只能节约来去健身房路上的二三十分钟而已，大部分人不致于拿不出这点时间；④建议所有试图居家健身的人，先去健身房办个体验卡或者周卡月卡，体会一下健身房的各种器械，非必要不要居家健身，不要自己给自己加难度</t>
    <phoneticPr fontId="2" type="noConversion"/>
  </si>
  <si>
    <t>设备准备</t>
    <phoneticPr fontId="2" type="noConversion"/>
  </si>
  <si>
    <t>弹力带俯身划船</t>
    <phoneticPr fontId="2" type="noConversion"/>
  </si>
  <si>
    <t>弹力带反向飞鸟</t>
    <phoneticPr fontId="2" type="noConversion"/>
  </si>
  <si>
    <t>弹力带弯举</t>
    <phoneticPr fontId="2" type="noConversion"/>
  </si>
  <si>
    <t>俯卧撑</t>
    <phoneticPr fontId="2" type="noConversion"/>
  </si>
  <si>
    <t>哑铃卧推</t>
    <phoneticPr fontId="2" type="noConversion"/>
  </si>
  <si>
    <t>哑铃/弹力带推举</t>
    <phoneticPr fontId="2" type="noConversion"/>
  </si>
  <si>
    <t>哑铃/弹力带前平举</t>
    <phoneticPr fontId="2" type="noConversion"/>
  </si>
  <si>
    <t>哑铃/弹力带侧平举</t>
    <phoneticPr fontId="2" type="noConversion"/>
  </si>
  <si>
    <t>哑铃/弹力带提拉</t>
    <phoneticPr fontId="2" type="noConversion"/>
  </si>
  <si>
    <t>哑铃/弹力带颈后臂屈伸</t>
    <phoneticPr fontId="2" type="noConversion"/>
  </si>
  <si>
    <t>哑铃仰卧臂屈伸</t>
    <phoneticPr fontId="2" type="noConversion"/>
  </si>
  <si>
    <t>窄距俯卧撑</t>
    <phoneticPr fontId="2" type="noConversion"/>
  </si>
  <si>
    <t>哑铃硬拉</t>
    <phoneticPr fontId="2" type="noConversion"/>
  </si>
  <si>
    <t>男性主要练股四头肌+腘绳肌
女性主要练臀大肌</t>
    <phoneticPr fontId="2" type="noConversion"/>
  </si>
  <si>
    <t>弹力带硬拉</t>
    <phoneticPr fontId="2" type="noConversion"/>
  </si>
  <si>
    <t>弹力带臀桥</t>
    <phoneticPr fontId="2" type="noConversion"/>
  </si>
  <si>
    <t>弹力带髋外展</t>
    <phoneticPr fontId="2" type="noConversion"/>
  </si>
  <si>
    <t>练背会有肩伸（肩后束）、肩水平外展（肩后束）、肘屈（肱二头肌），所以练背后接着继续用少量组数补练肩后束、肱二头即可</t>
    <phoneticPr fontId="2" type="noConversion"/>
  </si>
  <si>
    <t>Day1：背+肱二头</t>
    <phoneticPr fontId="2" type="noConversion"/>
  </si>
  <si>
    <t>Day2：胸+肱三头</t>
    <phoneticPr fontId="2" type="noConversion"/>
  </si>
  <si>
    <t>Day1：背+肩后束</t>
    <phoneticPr fontId="2" type="noConversion"/>
  </si>
  <si>
    <t>Day2：胸+肩前中束</t>
    <phoneticPr fontId="2" type="noConversion"/>
  </si>
  <si>
    <t>Day4：大臂+腹</t>
    <phoneticPr fontId="2" type="noConversion"/>
  </si>
  <si>
    <t>A表：一个关节活动有哪些肌肉参与？</t>
    <phoneticPr fontId="2" type="noConversion"/>
  </si>
  <si>
    <t>通俗描述</t>
  </si>
  <si>
    <t>单关节动作举例</t>
    <phoneticPr fontId="2" type="noConversion"/>
  </si>
  <si>
    <t>参与肌肉</t>
    <phoneticPr fontId="2" type="noConversion"/>
  </si>
  <si>
    <t>肌肉1</t>
    <phoneticPr fontId="2" type="noConversion"/>
  </si>
  <si>
    <t>肌肉2</t>
    <phoneticPr fontId="2" type="noConversion"/>
  </si>
  <si>
    <t>肩关节</t>
    <phoneticPr fontId="2" type="noConversion"/>
  </si>
  <si>
    <t>屈</t>
    <phoneticPr fontId="2" type="noConversion"/>
  </si>
  <si>
    <t>大臂：后→前</t>
    <phoneticPr fontId="2" type="noConversion"/>
  </si>
  <si>
    <t>前平举</t>
    <phoneticPr fontId="2" type="noConversion"/>
  </si>
  <si>
    <t>肱二头肌</t>
    <phoneticPr fontId="2" type="noConversion"/>
  </si>
  <si>
    <t>伸</t>
    <phoneticPr fontId="2" type="noConversion"/>
  </si>
  <si>
    <t>大臂：前→后</t>
    <phoneticPr fontId="2" type="noConversion"/>
  </si>
  <si>
    <t>直臂下压</t>
    <phoneticPr fontId="2" type="noConversion"/>
  </si>
  <si>
    <t>背阔肌</t>
    <phoneticPr fontId="2" type="noConversion"/>
  </si>
  <si>
    <t>大圆肌</t>
    <phoneticPr fontId="2" type="noConversion"/>
  </si>
  <si>
    <t>外展</t>
    <phoneticPr fontId="2" type="noConversion"/>
  </si>
  <si>
    <t>大臂：内→外</t>
    <phoneticPr fontId="2" type="noConversion"/>
  </si>
  <si>
    <t>侧平举</t>
    <phoneticPr fontId="2" type="noConversion"/>
  </si>
  <si>
    <t>冈上肌</t>
    <phoneticPr fontId="2" type="noConversion"/>
  </si>
  <si>
    <t>内收</t>
    <phoneticPr fontId="2" type="noConversion"/>
  </si>
  <si>
    <t>大臂：外→内</t>
    <phoneticPr fontId="2" type="noConversion"/>
  </si>
  <si>
    <t>龙门架下夹胸</t>
    <phoneticPr fontId="2" type="noConversion"/>
  </si>
  <si>
    <t>水平外展</t>
    <phoneticPr fontId="2" type="noConversion"/>
  </si>
  <si>
    <t>大臂：在水平面，内→外</t>
    <phoneticPr fontId="2" type="noConversion"/>
  </si>
  <si>
    <t>冈下肌</t>
    <phoneticPr fontId="2" type="noConversion"/>
  </si>
  <si>
    <t>水平内收</t>
    <phoneticPr fontId="2" type="noConversion"/>
  </si>
  <si>
    <t>大臂：在水平面，外→内</t>
    <phoneticPr fontId="2" type="noConversion"/>
  </si>
  <si>
    <t>肘关节</t>
    <phoneticPr fontId="2" type="noConversion"/>
  </si>
  <si>
    <t>肘关节：打直→折叠</t>
    <phoneticPr fontId="2" type="noConversion"/>
  </si>
  <si>
    <t>弯举</t>
    <phoneticPr fontId="2" type="noConversion"/>
  </si>
  <si>
    <t>肱肌</t>
    <phoneticPr fontId="2" type="noConversion"/>
  </si>
  <si>
    <t>肱桡肌</t>
    <phoneticPr fontId="2" type="noConversion"/>
  </si>
  <si>
    <t>肘关节：折叠→打直</t>
    <phoneticPr fontId="2" type="noConversion"/>
  </si>
  <si>
    <t>臂屈伸</t>
    <phoneticPr fontId="2" type="noConversion"/>
  </si>
  <si>
    <t>肱三头肌</t>
    <phoneticPr fontId="2" type="noConversion"/>
  </si>
  <si>
    <t>髋关节：折叠→打直</t>
    <phoneticPr fontId="2" type="noConversion"/>
  </si>
  <si>
    <t>龙门架绳索后踢</t>
    <phoneticPr fontId="2" type="noConversion"/>
  </si>
  <si>
    <t>腘绳肌</t>
    <phoneticPr fontId="2" type="noConversion"/>
  </si>
  <si>
    <t>臀大肌</t>
    <phoneticPr fontId="2" type="noConversion"/>
  </si>
  <si>
    <t>膝关节</t>
    <phoneticPr fontId="2" type="noConversion"/>
  </si>
  <si>
    <t>膝关节：打直→折叠</t>
    <phoneticPr fontId="2" type="noConversion"/>
  </si>
  <si>
    <t>腓肠肌</t>
    <phoneticPr fontId="2" type="noConversion"/>
  </si>
  <si>
    <t>膝关节：折叠→打直</t>
    <phoneticPr fontId="2" type="noConversion"/>
  </si>
  <si>
    <t>股四头肌</t>
    <phoneticPr fontId="2" type="noConversion"/>
  </si>
  <si>
    <t>B表：一块肌肉有哪些关节活动？</t>
    <phoneticPr fontId="2" type="noConversion"/>
  </si>
  <si>
    <t>√ 前平举</t>
    <phoneticPr fontId="2" type="noConversion"/>
  </si>
  <si>
    <r>
      <t>√</t>
    </r>
    <r>
      <rPr>
        <vertAlign val="superscript"/>
        <sz val="10"/>
        <color theme="1"/>
        <rFont val="等线"/>
        <family val="3"/>
        <charset val="134"/>
        <scheme val="minor"/>
      </rPr>
      <t>2</t>
    </r>
    <r>
      <rPr>
        <sz val="10"/>
        <color theme="1"/>
        <rFont val="等线"/>
        <family val="3"/>
        <charset val="134"/>
        <scheme val="minor"/>
      </rPr>
      <t xml:space="preserve"> 仰卧直臂上拉</t>
    </r>
    <phoneticPr fontId="2" type="noConversion"/>
  </si>
  <si>
    <t>√ 哑铃划船</t>
    <phoneticPr fontId="2" type="noConversion"/>
  </si>
  <si>
    <t>√ 侧平举</t>
    <phoneticPr fontId="2" type="noConversion"/>
  </si>
  <si>
    <r>
      <t>√</t>
    </r>
    <r>
      <rPr>
        <vertAlign val="superscript"/>
        <sz val="10"/>
        <color theme="1"/>
        <rFont val="等线"/>
        <family val="3"/>
        <charset val="134"/>
        <scheme val="minor"/>
      </rPr>
      <t>1</t>
    </r>
    <r>
      <rPr>
        <sz val="10"/>
        <color theme="1"/>
        <rFont val="等线"/>
        <family val="3"/>
        <charset val="134"/>
        <scheme val="minor"/>
      </rPr>
      <t xml:space="preserve"> 龙门架下夹胸</t>
    </r>
    <phoneticPr fontId="2" type="noConversion"/>
  </si>
  <si>
    <t>√ 蝴蝶机反向飞鸟</t>
    <phoneticPr fontId="2" type="noConversion"/>
  </si>
  <si>
    <t>√ 蝴蝶机夹胸</t>
    <phoneticPr fontId="2" type="noConversion"/>
  </si>
  <si>
    <t>练背：做肩关节活动</t>
    <phoneticPr fontId="2" type="noConversion"/>
  </si>
  <si>
    <t>√ 窄握引体下拉</t>
    <phoneticPr fontId="2" type="noConversion"/>
  </si>
  <si>
    <t>√ 宽握引体下拉</t>
    <phoneticPr fontId="2" type="noConversion"/>
  </si>
  <si>
    <r>
      <t>肱二头肌</t>
    </r>
    <r>
      <rPr>
        <b/>
        <vertAlign val="superscript"/>
        <sz val="10"/>
        <color theme="1"/>
        <rFont val="等线"/>
        <family val="3"/>
        <charset val="134"/>
        <scheme val="minor"/>
      </rPr>
      <t>4</t>
    </r>
    <phoneticPr fontId="2" type="noConversion"/>
  </si>
  <si>
    <r>
      <t>肱三头肌</t>
    </r>
    <r>
      <rPr>
        <b/>
        <vertAlign val="superscript"/>
        <sz val="10"/>
        <color theme="1"/>
        <rFont val="等线"/>
        <family val="3"/>
        <charset val="134"/>
        <scheme val="minor"/>
      </rPr>
      <t>5</t>
    </r>
    <phoneticPr fontId="2" type="noConversion"/>
  </si>
  <si>
    <t>√ 正手弯举</t>
    <phoneticPr fontId="2" type="noConversion"/>
  </si>
  <si>
    <t>√ 反手弯举</t>
    <phoneticPr fontId="2" type="noConversion"/>
  </si>
  <si>
    <t>√ 锤式弯举</t>
    <phoneticPr fontId="2" type="noConversion"/>
  </si>
  <si>
    <t>√ 各种臂屈伸</t>
    <phoneticPr fontId="2" type="noConversion"/>
  </si>
  <si>
    <t>√ 硬拉</t>
    <phoneticPr fontId="2" type="noConversion"/>
  </si>
  <si>
    <t>√臀冲</t>
    <phoneticPr fontId="2" type="noConversion"/>
  </si>
  <si>
    <t>√ 器械腿弯举</t>
    <phoneticPr fontId="2" type="noConversion"/>
  </si>
  <si>
    <t>√ 器械腿屈伸</t>
    <phoneticPr fontId="2" type="noConversion"/>
  </si>
  <si>
    <t xml:space="preserve">
1.执行了2周但体重不掉该怎么调整？
</t>
    <phoneticPr fontId="2" type="noConversion"/>
  </si>
  <si>
    <t xml:space="preserve">
3.难道要一直称重吃饭？食物是生重还是熟重？
</t>
    <phoneticPr fontId="2" type="noConversion"/>
  </si>
  <si>
    <t xml:space="preserve">
4.是否有一些固定重量的食物？
</t>
    <phoneticPr fontId="2" type="noConversion"/>
  </si>
  <si>
    <t xml:space="preserve">
5.表格里哪些食物如果不定量会被严重错估？
</t>
    <phoneticPr fontId="2" type="noConversion"/>
  </si>
  <si>
    <t xml:space="preserve">
7.吃外卖该怎么办？
</t>
    <phoneticPr fontId="2" type="noConversion"/>
  </si>
  <si>
    <t xml:space="preserve">
吃食堂外卖，碳水和脂肪都不会缺的，容易缺的是瘦肉，如果确实找不到瘦肉，该怎么满足蛋白质摄入呢：①自己卤或者在熟食店买一些鸡腿/酱牛肉之类的瘦肉，放冰箱里，每天带点去食堂补充；②电商买真空包装的速食鸡胸肉/牛肉，但会比较难吃；②蛋白粉替代，蛋白粉的蛋白质率高达约80%，吃一点就相当于吃了不少瘦肉。
但必须提醒，如果你因为吃卤肉/蛋白粉而不怎么吃大众带油炒菜的话，则属于表格里【脂肪缺乏2】的情况，请参照表格指导来补充脂肪摄入。
</t>
    <phoneticPr fontId="2" type="noConversion"/>
  </si>
  <si>
    <t xml:space="preserve">
9.在外就餐怎么办？
</t>
    <phoneticPr fontId="2" type="noConversion"/>
  </si>
  <si>
    <r>
      <t xml:space="preserve">
表格设计了四种进餐：早饭、练前餐、练后餐、其他餐，各自有配额，如果力训时间点改了，各餐换位置即可
【早饭后练</t>
    </r>
    <r>
      <rPr>
        <sz val="8"/>
        <color theme="1"/>
        <rFont val="等线"/>
        <family val="3"/>
        <charset val="134"/>
        <scheme val="minor"/>
      </rPr>
      <t>（早起版）</t>
    </r>
    <r>
      <rPr>
        <sz val="10"/>
        <color theme="1"/>
        <rFont val="等线"/>
        <family val="3"/>
        <charset val="134"/>
        <scheme val="minor"/>
      </rPr>
      <t>】早饭（练前餐）-训练-练后餐-午饭（其他餐）-晚饭（其他餐）
【早饭后练</t>
    </r>
    <r>
      <rPr>
        <sz val="8"/>
        <color theme="1"/>
        <rFont val="等线"/>
        <family val="3"/>
        <charset val="134"/>
        <scheme val="minor"/>
      </rPr>
      <t>（晚起版）</t>
    </r>
    <r>
      <rPr>
        <sz val="10"/>
        <color theme="1"/>
        <rFont val="等线"/>
        <family val="3"/>
        <charset val="134"/>
        <scheme val="minor"/>
      </rPr>
      <t xml:space="preserve">】早饭（练前餐）-训练-午饭（练后餐）-晚饭（其他餐）  </t>
    </r>
    <r>
      <rPr>
        <sz val="8"/>
        <color theme="1"/>
        <rFont val="等线"/>
        <family val="3"/>
        <charset val="134"/>
        <scheme val="minor"/>
      </rPr>
      <t>*原本的练前餐配额分给其他几顿</t>
    </r>
    <r>
      <rPr>
        <sz val="10"/>
        <color theme="1"/>
        <rFont val="等线"/>
        <family val="3"/>
        <charset val="134"/>
        <scheme val="minor"/>
      </rPr>
      <t xml:space="preserve">
【午饭前练】早饭-练前餐-训练-午饭（练后餐）-晚饭（其他餐）
【午饭后练】早饭-午饭（练前餐）-训练-练后餐-晚饭（其他餐）
【晚饭前练】早饭-午饭（其他餐）-练前餐-训练-晚饭（练后餐）
【晚饭后练】早饭-午饭（其他餐）-晚饭（练前餐）-训练-练后餐
【晚饭后更晚练】早饭-午饭（其他餐）-晚饭（其他餐）-训练-练后餐 </t>
    </r>
    <r>
      <rPr>
        <sz val="8"/>
        <color theme="1"/>
        <rFont val="等线"/>
        <family val="3"/>
        <charset val="134"/>
        <scheme val="minor"/>
      </rPr>
      <t xml:space="preserve"> *各餐可以比较均摊，练后餐稍大一点即可</t>
    </r>
    <r>
      <rPr>
        <sz val="10"/>
        <color theme="1"/>
        <rFont val="等线"/>
        <family val="3"/>
        <charset val="134"/>
        <scheme val="minor"/>
      </rPr>
      <t xml:space="preserve">
</t>
    </r>
    <phoneticPr fontId="2" type="noConversion"/>
  </si>
  <si>
    <t xml:space="preserve">
所谓“低热量节食”，是指每天饮食热量远低于基础代谢水平的饮食方式（本表热量设计已经够低，如果你之前吃得比本表还少得多，就属于此）。经历过低热量节食减肥的人群，肌糖原重量以及肌糖原的储水重量都比较低，再加上基础代谢可能有所损害，所以一旦恢复到正常碳水量和总热量的减脂饮食后，肌糖原重量以及肌糖原的储水重量都会提高，所以体重可能会在第一周不降反升。
低热量节食群体必须接受这个过程，把肌糖原、储水、基础代谢都恢复到正常水平后，才能像普通人那样开始正常减脂。如果因为恐惧体重上升而不敢放弃节食，那是饮鸩止渴、自欺欺人的做法。
</t>
    <phoneticPr fontId="2" type="noConversion"/>
  </si>
  <si>
    <t xml:space="preserve">
影响每日体重变化的因素：①未排出的食糜。食物消化排出需要1-4天，每天食物重量不同（比如某天吃得多、某天少吃一顿），会影响接下来数天的食糜重量，能显著改变体重；②人体脱水吸水。较低的盐分摄入能导致人体脱水掉体重，较高的盐分摄入能导致人体吸水长体重，每天吃盐量不同，就会影响体重；③脂肪的分解合成。这是大家关心的，但非常微弱，即便在正确减脂，每天脂肪分解量也不过三五十克，占全天体重变化的比例只有百分之几而已！
既然即便在正确减脂，每天的脂肪分解量也只占体重波动的百分之几而已，所以根本不可能通过每天的体重变化来判断脂肪量变化的，两三天的体重比较也无法判断。必须持续积累，让脂肪分解量积累到足够多的时候，构成了这个周期里体重变化的主要部分时，体重变化才能代表脂肪量变化。
所以，你可以经常称体重，但有意义的体重比较，应该用1-2周的变化来对比。两三天里体重增加了，不代表你增脂了，体重降低了，也不代表你减脂了。
</t>
    <phoneticPr fontId="2" type="noConversion"/>
  </si>
  <si>
    <t xml:space="preserve">
轻断食是对完全搞不清楚碳蛋脂的超级小白比较合适的一种办法。
轻断食的优势是：操作极为简单，少吃一餐（一般是早饭）大概率就能降低全天20-30%的热量摄入，只要保持其他两餐以及运动习惯和之前不变，就正好形成了20-30%的合适热量缺口。相反，你让小白们去设置各餐的碳蛋脂的量去做20-30%的热量缺口，就需要他们对碳蛋脂有基础知识，对各餐食物能定量饮食，他们是不会或者不愿意如此操作的。所以操作简单是轻断食最大的优势。
轻断食的缺点是：①碳蛋脂的比例可能不合适，因为轻断食只减热量，不管热量的碳蛋脂构成；②热量缺口可能不合适，两餐的进食期吃的总热量可能太高（比如吃一些高脂肉或糖油混合物）或者过低（比如吃“自律健康餐”）。
所以，轻断食适合的是完全搞不清楚碳蛋脂的超级小白，而对于能管理碳蛋脂的人来说（本方案就是给你管理碳蛋脂的），就不要用轻断食那种简单办法了，更精准有效。
</t>
    <phoneticPr fontId="2" type="noConversion"/>
  </si>
  <si>
    <r>
      <t xml:space="preserve">肩胛骨
</t>
    </r>
    <r>
      <rPr>
        <sz val="8"/>
        <color theme="1"/>
        <rFont val="等线"/>
        <family val="3"/>
        <charset val="134"/>
        <scheme val="minor"/>
      </rPr>
      <t>（不用掌握）</t>
    </r>
    <phoneticPr fontId="2" type="noConversion"/>
  </si>
  <si>
    <t>上提</t>
    <phoneticPr fontId="2" type="noConversion"/>
  </si>
  <si>
    <t>肩胛骨：耸肩</t>
    <phoneticPr fontId="2" type="noConversion"/>
  </si>
  <si>
    <t>上斜方肌</t>
    <phoneticPr fontId="2" type="noConversion"/>
  </si>
  <si>
    <t>菱形肌</t>
    <phoneticPr fontId="2" type="noConversion"/>
  </si>
  <si>
    <t>肩胛提肌</t>
    <phoneticPr fontId="2" type="noConversion"/>
  </si>
  <si>
    <t>下沉</t>
    <phoneticPr fontId="2" type="noConversion"/>
  </si>
  <si>
    <t>肩胛骨：沉肩</t>
    <phoneticPr fontId="2" type="noConversion"/>
  </si>
  <si>
    <t>下斜方肌</t>
    <phoneticPr fontId="2" type="noConversion"/>
  </si>
  <si>
    <t>胸小肌</t>
    <phoneticPr fontId="2" type="noConversion"/>
  </si>
  <si>
    <t>肩胛骨：前引</t>
    <phoneticPr fontId="2" type="noConversion"/>
  </si>
  <si>
    <t>前锯肌</t>
    <phoneticPr fontId="2" type="noConversion"/>
  </si>
  <si>
    <t>肩胛骨：后缩</t>
    <phoneticPr fontId="2" type="noConversion"/>
  </si>
  <si>
    <t>中斜方肌</t>
    <phoneticPr fontId="2" type="noConversion"/>
  </si>
  <si>
    <t>上旋</t>
    <phoneticPr fontId="2" type="noConversion"/>
  </si>
  <si>
    <t>肩胛骨：抬手时向外旋</t>
    <phoneticPr fontId="2" type="noConversion"/>
  </si>
  <si>
    <t>下旋</t>
    <phoneticPr fontId="2" type="noConversion"/>
  </si>
  <si>
    <t>肩胛骨：落手时向内旋</t>
    <phoneticPr fontId="2" type="noConversion"/>
  </si>
  <si>
    <t xml:space="preserve">
1.执行了一个月但体重不长该怎么调整？
</t>
    <phoneticPr fontId="2" type="noConversion"/>
  </si>
  <si>
    <t xml:space="preserve">
2.为什么要新手初期要定量饮食？
</t>
    <phoneticPr fontId="2" type="noConversion"/>
  </si>
  <si>
    <t xml:space="preserve">
因为新手对日常食物的碳蛋脂量没有概念，按感觉吃饭大概率会导致碳蛋脂的总量严重错误。如果按感觉吃饭能八九不离十，那大家也不会有增肌体重不长，或者增长过快长成胖子的问题了。我已经帮你把食物重量算好，食物品种也覆盖了日常大部分食物，你要做的唯一事情就是买个食物称，在初期（用几天到一周的时间）做定量饮食。
当然，增肌饮食的精确度要求比减脂更低，因为增肌期的热量摄入要高得多，对因为定量错误、食物错误导致的饮食热量错误的容错能力更高，所以增肌饮食不用过于精细和紧张。
</t>
    <phoneticPr fontId="2" type="noConversion"/>
  </si>
  <si>
    <t xml:space="preserve">
6.哪些食物是需要特别提醒的？
</t>
    <phoneticPr fontId="2" type="noConversion"/>
  </si>
  <si>
    <t xml:space="preserve">
【正确的外卖】单独的主食+较多的瘦肉，这样才方便定量。外卖米饭，长方形盒碳水90g/盒，圆形盒碳水75g/盒，瘦肉量自己称重定一下看够不够，如果不够，考虑加一份肉，或者其他几餐多吃点蛋白质。建议先固定几家外卖，不要天天换来换去，以免定量麻烦。搜索关键词：跷脚牛肉、酸菜鱼、沙县、各种带“鸡”字的（黄焖鸡、蒸鸡、烤鸡、窑鸡、鸡腿等）。
【错误的外卖】①缺乏瘦肉的外卖，比如面条、米线、盖饭；②混合餐外卖，比如轻食、健康餐，N种食物全部搅拌在一起，让你无法定量；③高脂肉外卖：以本表列出的高脂肉作为肉类的外卖，都不应作为日常食物，包括猪大排、糖醋里脊、锅包肉、炸鸡、烤肉、午餐肉、肥牛、肥羊、排骨、牛排、肉肠、肉饼、肉馅、肉丸等。
</t>
    <phoneticPr fontId="2" type="noConversion"/>
  </si>
  <si>
    <t xml:space="preserve">
8.食堂外卖的瘦肉量吃不够怎么办？
</t>
    <phoneticPr fontId="2" type="noConversion"/>
  </si>
  <si>
    <t xml:space="preserve">
在外就餐不影响减脂，更不会影响增肌了。在外就餐桌上摆的还是碳蛋脂，只是无法定量而已，影响不大。碳水量参考你既往的主食量来吃即可，瘦肉量可以比较随意，蔬菜随意。
特别需要注意的就是少吃不吃【高脂肉】和【糖油混合物】。例如，吃火锅、烤肉就点店里最瘦的肉，配一点主食和蔬菜，而不是吃五花肉、肥牛、肥羊、炸酥肉、炸馒头、炸糍粑、锅盔等。当然，增肌期需要热量盈余，对“脏”食物的容纳能力肯定比减脂期强一些，有时候吃吃也无妨，但仍然不能作为基础食物。
</t>
    <phoneticPr fontId="2" type="noConversion"/>
  </si>
  <si>
    <t xml:space="preserve">
10.增肌期需要在体重增加后调整饮食配额吗？
</t>
    <phoneticPr fontId="2" type="noConversion"/>
  </si>
  <si>
    <t xml:space="preserve">
11.改了力训时间该怎么修改力训日的餐序？
</t>
    <phoneticPr fontId="2" type="noConversion"/>
  </si>
  <si>
    <t xml:space="preserve">
13.增肌到什么程度应该转减脂？
</t>
    <phoneticPr fontId="2" type="noConversion"/>
  </si>
  <si>
    <t>性别</t>
  </si>
  <si>
    <t>身高</t>
  </si>
  <si>
    <t>体重</t>
  </si>
  <si>
    <t>BMI</t>
  </si>
  <si>
    <t>* BMI=体重kg÷身高m÷身高m   正常18.5-24   超重24-28   肥胖大于28</t>
  </si>
  <si>
    <t>减重速度</t>
  </si>
  <si>
    <t>减到何时</t>
  </si>
  <si>
    <t>调整配额</t>
  </si>
  <si>
    <t>力训时间</t>
  </si>
  <si>
    <t>上午起床早，早饭后练， 因此早饭作为练前餐垫肚子，练后吃全天最大的一顿练后餐；力训日全天餐序：①早饭=练前餐 ②练后餐 ③午饭=其他餐 ④晚饭=其他餐</t>
  </si>
  <si>
    <t>基础数据</t>
  </si>
  <si>
    <t>基础代谢(a)</t>
  </si>
  <si>
    <t>无运动总消耗(b=a÷0.7)</t>
  </si>
  <si>
    <t xml:space="preserve"> * 在没有力训、有氧的情况下，基础代谢约占人体热量消耗的70%，其余的热量消耗为食物热效应和活动消耗（因为无运动，活动消耗就是日常活动消耗）</t>
  </si>
  <si>
    <t>力训消耗(c)</t>
  </si>
  <si>
    <t>有氧消耗(d)</t>
  </si>
  <si>
    <t>平衡热量</t>
  </si>
  <si>
    <t>力训日(e1=b+c+d)</t>
  </si>
  <si>
    <t xml:space="preserve"> * 这是理论上的平衡热量，意即理论上这个饮食热量能让体重不变，力训日因为多了力训的热量消耗，所以力训日的平衡热量高一些</t>
  </si>
  <si>
    <t>休息日(e2=b+d)</t>
  </si>
  <si>
    <t>应吃热量</t>
  </si>
  <si>
    <t>力训日(f1=e1×0.64)</t>
  </si>
  <si>
    <t>休息日(f2=e2×0.64)</t>
  </si>
  <si>
    <t>饮食总览</t>
  </si>
  <si>
    <t>碳水</t>
  </si>
  <si>
    <t>蛋白质</t>
  </si>
  <si>
    <t>脂肪</t>
  </si>
  <si>
    <t>蔬菜/水果</t>
  </si>
  <si>
    <t>力训日</t>
  </si>
  <si>
    <t>按下面的文字指导</t>
  </si>
  <si>
    <t>休息日</t>
  </si>
  <si>
    <t>运动总览</t>
  </si>
  <si>
    <t>力训</t>
  </si>
  <si>
    <t>力训和减脂没有直接关系，减脂需要的热量缺口可以用饮食来提供，而不是必须力训来提供；但力训的好处是能减少减脂期的肌肉损失，想保持肌肉需要练3-5次/周</t>
  </si>
  <si>
    <t>有氧</t>
  </si>
  <si>
    <t>力训日饮食</t>
  </si>
  <si>
    <t>餐序</t>
  </si>
  <si>
    <t>①早饭=练前餐</t>
  </si>
  <si>
    <t>1.</t>
  </si>
  <si>
    <t>脂肪这样吃↓</t>
  </si>
  <si>
    <t xml:space="preserve"> 蔬菜不限制↓</t>
  </si>
  <si>
    <t>2.</t>
  </si>
  <si>
    <t>【推荐模式】早饭吃左侧的蛋黄牛奶+正餐吃大众带油菜=脂肪摄入基本合适 :)</t>
  </si>
  <si>
    <t>【蔬菜不用定量】蔬菜碳水率很低，为免麻烦不用定量，争取每天都能吃一些</t>
  </si>
  <si>
    <t>3.</t>
  </si>
  <si>
    <t>* 吃了早饭就准备开练，不需要专门等待休息
* 怕太饱的话，可吃低饱腹感碳水（馒头/面包/面条）</t>
  </si>
  <si>
    <t>4.</t>
  </si>
  <si>
    <t>* 所谓吃“大众带油菜”，就是像黄焖鸡、酸菜鱼、鱼香肉丝、小炒牛肉等家常瘦肉菜，不要害怕菜里的油，但必须是瘦肉，高脂肉会导致脂肪超标（下面讲了什么是瘦肉，什么是高脂肉）</t>
  </si>
  <si>
    <t>* 吃蔬菜的顺序：一般各餐，先吃、多吃蔬菜，后吃碳水，能压制胰岛素，帮助减脂；但力训的练后餐则相反，建议先吃碳水和蛋白质，少吃、后吃蔬菜，避免胰岛素被压制</t>
  </si>
  <si>
    <t>5.</t>
  </si>
  <si>
    <t>* 脂肪摄入一个基本来源是早饭的蛋黄牛奶，如果不吃蛋黄牛奶，请看右边脂肪一列【脂肪缺乏1】</t>
  </si>
  <si>
    <t>6.</t>
  </si>
  <si>
    <t>7.</t>
  </si>
  <si>
    <t>②练后餐</t>
  </si>
  <si>
    <t>【这些不是蔬菜】红薯（20%）、土豆（18%）、玉米（18%）、山药（13%）、芋头（13%）是碳水主食，括号数字是其碳水率</t>
  </si>
  <si>
    <t>* 最好能练完后半小时内开始吃上
* 本餐如要吃蔬菜，少吃后吃以免压制胰岛素
* 有时没正餐可吃，可用便携快碳+蛋白粉解决</t>
  </si>
  <si>
    <t>* 脂肪摄入另一基本来源是吃炒菜时摄入的油，如果正餐吃低油无油菜（卤肉、炖肉、清炒、清炖、轻食、水煮），请看右边脂肪一列【脂肪缺乏2】</t>
  </si>
  <si>
    <t xml:space="preserve"> </t>
  </si>
  <si>
    <t>③午饭=其他餐</t>
  </si>
  <si>
    <t>——————————————————</t>
  </si>
  <si>
    <t xml:space="preserve"> 脂肪基本不吃↓</t>
  </si>
  <si>
    <t xml:space="preserve">  水果必须置换主食↓</t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</si>
  <si>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</si>
  <si>
    <t>【水果要算碳水】水果实质是糖水，糖量可观，糖是碳水的一种形式，所以要计入碳水量来置换碳水那列的主食</t>
  </si>
  <si>
    <t>* 练后餐刚吃了没多久，这顿可以晚些吃或少吃点</t>
  </si>
  <si>
    <t>*苹果/橙子/香蕉：20-30g碳水/个；梨子/蓝莓/猕猴桃：碳水率14%；柚子/桃子/葡萄/菠萝：碳水率10%；西瓜/蜜瓜/草莓：碳水率7%</t>
  </si>
  <si>
    <t>④晚饭=其他餐</t>
  </si>
  <si>
    <t>【置换主食的办法】吃水果的10g碳水=主食少吃30g熟米饭</t>
  </si>
  <si>
    <t>⑤零食/夜宵</t>
  </si>
  <si>
    <t>【个别吸油菜】炒鸡蛋、炒茄子</t>
  </si>
  <si>
    <t>* 食堂外卖的宽油炒鸡蛋，每个鸡蛋的蛋白质只有6g，脂肪或高达20g以上，非常占据脂肪配额</t>
  </si>
  <si>
    <t>力训日合计</t>
  </si>
  <si>
    <t>要点：脂肪配额有限 用来吃炒菜和蛋奶</t>
  </si>
  <si>
    <t>要点：蔬菜任意吃 水果要算碳水</t>
  </si>
  <si>
    <t>①早饭（和绿表早饭完全相同）</t>
  </si>
  <si>
    <t>同上表</t>
  </si>
  <si>
    <t>* 脂肪摄入一个基本来源是早饭的蛋黄牛奶，如果你不吃蛋黄牛奶，请看右边脂肪一列的【脂肪缺乏1】</t>
  </si>
  <si>
    <t>②午饭</t>
  </si>
  <si>
    <t>* 脂肪摄入另一基本来源是带油菜的用油，如果你的正餐吃低油无油菜（卤肉、炖肉、清炒、清炖、轻食、水煮），请看右边脂肪一列的【脂肪缺乏2】</t>
  </si>
  <si>
    <t>③晚饭</t>
  </si>
  <si>
    <t>* 瘦肉脂肪率一般不超过5%，基本只有：①没有白色黄色脂肪层的猪牛羊肉  ②去皮鸡鸭肉 ③鱼虾
* 这些都不是瘦肉：鸡皮鸭皮、猪大排、糖醋里脊、锅包肉、烤肉、午餐肉、肥牛、肥羊、排骨、牛排、肉肠、肉饼、肉馅、肉丸</t>
  </si>
  <si>
    <t>休息日合计</t>
  </si>
  <si>
    <t>力训方案</t>
  </si>
  <si>
    <t>频率</t>
  </si>
  <si>
    <t>分化</t>
  </si>
  <si>
    <t>完全新手：用二分化或三分化；有基础者：用三分化或四分化</t>
  </si>
  <si>
    <t>场所</t>
  </si>
  <si>
    <t>新手尽量从健身房起步健身，非必要不要居家力训，居家力训对新手反而更难上手，如果必须居家健身，参照《训练计划-居家健身》的指导</t>
  </si>
  <si>
    <t>训练计划</t>
  </si>
  <si>
    <t>有氧方案</t>
  </si>
  <si>
    <t>概况</t>
  </si>
  <si>
    <t>形式</t>
  </si>
  <si>
    <t>快走、跑步、骑行、游泳、爬楼、跳操、打球等均可，可以自测15秒脉搏算下心率，建议120-150次/分钟，但无需严格要求，有的有氧运动心率是高低波动不稳定的</t>
  </si>
  <si>
    <t>时间点</t>
  </si>
  <si>
    <t>①力训前，不要做有氧，会影响力训；②力训后，如果要做有氧，一般不要超过30分钟；③超过30分钟的有氧，要和力训隔开几小时，或者在休息日做</t>
  </si>
  <si>
    <t>有氧可以置换饮食（重要）</t>
  </si>
  <si>
    <t>上午起床晚，早饭后练， 因此早饭作为练前餐垫肚子，练后吃午饭作为练后餐；力训日全天餐序：①早饭=练前餐 ②午饭=练后餐 ③晚饭=其他餐</t>
  </si>
  <si>
    <t xml:space="preserve">脂肪这样吃↓                       </t>
  </si>
  <si>
    <t>②午饭=练后餐</t>
  </si>
  <si>
    <t>③晚饭=其他餐</t>
  </si>
  <si>
    <t>午饭前练，因此午饭作为全天最大一顿的练后餐；力训日全天餐序：①早饭；②练前餐；③午饭=练后餐；④晚饭=其他餐</t>
  </si>
  <si>
    <t>①早饭</t>
  </si>
  <si>
    <t>②练前餐</t>
  </si>
  <si>
    <t>蛋白质不用吃</t>
  </si>
  <si>
    <t>一般就是垫点碳水，不吃蛋白质以免麻烦</t>
  </si>
  <si>
    <t>但如果是吃正餐，也可以搭配吃点蛋白质</t>
  </si>
  <si>
    <t>* 就是垫点碳水，不是正式“一餐”
* 只能吃到五六分饱，全饱无法锻炼
* 吃了就准备开练，不需要专门等待休息</t>
  </si>
  <si>
    <t>③午饭=练后餐</t>
  </si>
  <si>
    <t>午饭后练， 因此午饭作为练前餐垫肚子，练后吃全天最大的一顿练后餐；力训日全天餐序：①早饭；②午饭=练前餐；③练后餐；④晚饭=其他餐</t>
  </si>
  <si>
    <t>②午饭=练前餐</t>
  </si>
  <si>
    <t>③练后餐</t>
  </si>
  <si>
    <t>晚饭后练，因此晚饭作为练前餐垫肚子，练后吃全天最大一顿的练后餐；力训日全天餐序：①早饭；②午饭=其他餐；③晚饭=练前餐；④练后餐</t>
  </si>
  <si>
    <t>④午饭=其他餐</t>
  </si>
  <si>
    <t>③晚饭=练前餐</t>
  </si>
  <si>
    <t>④练后餐</t>
  </si>
  <si>
    <t>自己输入</t>
    <phoneticPr fontId="1" type="noConversion"/>
  </si>
  <si>
    <t>理论上2周减重2%，注意1-2周的体重比较才有意义，每天脂肪分解量只有30-50g，会被体内的食糜重量和含水量变化轻易覆盖，所以两三天的体重变化基本和脂肪量变化无关，没有参考意义</t>
    <phoneticPr fontId="1" type="noConversion"/>
  </si>
  <si>
    <t>输入配额</t>
    <phoneticPr fontId="1" type="noConversion"/>
  </si>
  <si>
    <t>输入体重</t>
    <phoneticPr fontId="1" type="noConversion"/>
  </si>
  <si>
    <t>相乘得出总量</t>
    <phoneticPr fontId="1" type="noConversion"/>
  </si>
  <si>
    <r>
      <t>男性60g</t>
    </r>
    <r>
      <rPr>
        <sz val="8"/>
        <color rgb="FF000000"/>
        <rFont val="等线"/>
        <family val="3"/>
        <charset val="134"/>
      </rPr>
      <t>（120kg体重以上加到70g）</t>
    </r>
    <r>
      <rPr>
        <sz val="10"/>
        <color rgb="FF000000"/>
        <rFont val="等线"/>
        <family val="3"/>
        <charset val="134"/>
      </rPr>
      <t xml:space="preserve"> 女性50g
但不要细算脂肪 按下面的文字指导来吃就行</t>
    </r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</si>
  <si>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</si>
  <si>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有氧消耗(c)</t>
  </si>
  <si>
    <t>平衡热量(d=b+c)</t>
  </si>
  <si>
    <t xml:space="preserve"> * 这是理论上的平衡热量，意即理论上这个饮食热量能让体重不变</t>
  </si>
  <si>
    <t>应吃热量(e=d×0.64)</t>
  </si>
  <si>
    <t>每天</t>
  </si>
  <si>
    <t>不会做或没时间，所以不用做力训，力训和减脂没有直接关系，减脂需要的热量缺口可以用饮食来提供，而不是必须力训来提供</t>
  </si>
  <si>
    <t>每日饮食</t>
  </si>
  <si>
    <t>* 吃蔬菜的顺序：一般各餐，先吃、多吃蔬菜，后吃碳水，能压制胰岛素，帮助减脂</t>
  </si>
  <si>
    <t>合计</t>
  </si>
  <si>
    <t>除了饭后有氧容易引起肠胃不适外，其他任何时间都可以做有氧</t>
  </si>
  <si>
    <t>性别</t>
    <phoneticPr fontId="8" type="noConversion"/>
  </si>
  <si>
    <t>身高</t>
    <phoneticPr fontId="8" type="noConversion"/>
  </si>
  <si>
    <t>体重</t>
    <phoneticPr fontId="8" type="noConversion"/>
  </si>
  <si>
    <t>BMI</t>
    <phoneticPr fontId="8" type="noConversion"/>
  </si>
  <si>
    <t>增重速度</t>
    <phoneticPr fontId="8" type="noConversion"/>
  </si>
  <si>
    <t>增到何时</t>
    <phoneticPr fontId="8" type="noConversion"/>
  </si>
  <si>
    <t>调整配额</t>
    <phoneticPr fontId="1" type="noConversion"/>
  </si>
  <si>
    <t>力训时间</t>
    <phoneticPr fontId="8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</si>
  <si>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  <phoneticPr fontId="8" type="noConversion"/>
  </si>
  <si>
    <t>基础数据</t>
    <phoneticPr fontId="8" type="noConversion"/>
  </si>
  <si>
    <t>基础代谢(a)</t>
    <phoneticPr fontId="8" type="noConversion"/>
  </si>
  <si>
    <t>无运动总消耗(b=a÷0.7)</t>
    <phoneticPr fontId="8" type="noConversion"/>
  </si>
  <si>
    <t>力训消耗(c)</t>
    <phoneticPr fontId="8" type="noConversion"/>
  </si>
  <si>
    <t>有氧消耗(d)</t>
    <phoneticPr fontId="8" type="noConversion"/>
  </si>
  <si>
    <r>
      <t>力训日(e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=b+c+d)</t>
    </r>
    <phoneticPr fontId="8" type="noConversion"/>
  </si>
  <si>
    <r>
      <t>休息日(e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=b+d)</t>
    </r>
    <phoneticPr fontId="8" type="noConversion"/>
  </si>
  <si>
    <t>应吃热量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</si>
  <si>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</si>
  <si>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</si>
  <si>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t>饮食总览</t>
    <phoneticPr fontId="8" type="noConversion"/>
  </si>
  <si>
    <t>碳水</t>
    <phoneticPr fontId="8" type="noConversion"/>
  </si>
  <si>
    <t>蛋白质</t>
    <phoneticPr fontId="8" type="noConversion"/>
  </si>
  <si>
    <t>脂肪</t>
    <phoneticPr fontId="8" type="noConversion"/>
  </si>
  <si>
    <t>蔬菜/水果</t>
    <phoneticPr fontId="8" type="noConversion"/>
  </si>
  <si>
    <t>力训日</t>
    <phoneticPr fontId="8" type="noConversion"/>
  </si>
  <si>
    <t>按下面的文字指导</t>
    <phoneticPr fontId="8" type="noConversion"/>
  </si>
  <si>
    <t>休息日</t>
    <phoneticPr fontId="8" type="noConversion"/>
  </si>
  <si>
    <t>运动总览</t>
    <phoneticPr fontId="8" type="noConversion"/>
  </si>
  <si>
    <t>力训</t>
    <phoneticPr fontId="8" type="noConversion"/>
  </si>
  <si>
    <t>增肌必须有稳定的力训，保持练3-5次/周，力训长期低于此频率就几乎不会有进步</t>
    <phoneticPr fontId="8" type="noConversion"/>
  </si>
  <si>
    <t>有氧</t>
    <phoneticPr fontId="8" type="noConversion"/>
  </si>
  <si>
    <t>力训日饮食</t>
    <phoneticPr fontId="8" type="noConversion"/>
  </si>
  <si>
    <t>餐序</t>
    <phoneticPr fontId="8" type="noConversion"/>
  </si>
  <si>
    <t>①早饭</t>
    <phoneticPr fontId="8" type="noConversion"/>
  </si>
  <si>
    <t>1.</t>
    <phoneticPr fontId="8" type="noConversion"/>
  </si>
  <si>
    <t>脂肪这样吃↓</t>
    <phoneticPr fontId="8" type="noConversion"/>
  </si>
  <si>
    <t xml:space="preserve"> 蔬菜不限制↓</t>
    <phoneticPr fontId="8" type="noConversion"/>
  </si>
  <si>
    <r>
      <t>【推荐模式】早饭吃左侧的蛋黄牛奶+正餐吃大众带油菜</t>
    </r>
    <r>
      <rPr>
        <sz val="10"/>
        <color rgb="FFFF0000"/>
        <rFont val="等线"/>
        <family val="3"/>
        <charset val="134"/>
      </rPr>
      <t>+</t>
    </r>
    <r>
      <rPr>
        <b/>
        <sz val="10"/>
        <color rgb="FFFF0000"/>
        <rFont val="等线"/>
        <family val="3"/>
        <charset val="134"/>
      </rPr>
      <t>30g坚果</t>
    </r>
    <r>
      <rPr>
        <sz val="10"/>
        <color rgb="FF000000"/>
        <rFont val="等线"/>
        <family val="3"/>
        <charset val="134"/>
      </rPr>
      <t>=脂肪摄入基本合适 :)</t>
    </r>
    <phoneticPr fontId="8" type="noConversion"/>
  </si>
  <si>
    <t>* 所谓吃“大众带油菜”，就是像黄焖鸡、酸菜鱼、鱼香肉丝、小炒牛肉等家常瘦肉菜，不要害怕菜里的油，但必须是瘦肉，高脂肉会导致脂肪超标（下面讲了什么是瘦肉，什么是高脂肉）</t>
    <phoneticPr fontId="8" type="noConversion"/>
  </si>
  <si>
    <t>* 吃蔬菜的顺序：一般各餐，先吃、多吃蔬菜，后吃碳水，能压制胰岛素，帮助减脂；但力训的练后餐则相反，建议先吃碳水和蛋白质，少吃、后吃蔬菜，避免胰岛素被压制</t>
    <phoneticPr fontId="8" type="noConversion"/>
  </si>
  <si>
    <t>* 脂肪摄入一个基本来源是早饭的蛋黄牛奶，如果不吃蛋黄牛奶，请看右边脂肪一列【脂肪缺乏1】</t>
    <phoneticPr fontId="8" type="noConversion"/>
  </si>
  <si>
    <t>6.</t>
    <phoneticPr fontId="8" type="noConversion"/>
  </si>
  <si>
    <t>7.</t>
    <phoneticPr fontId="8" type="noConversion"/>
  </si>
  <si>
    <t>④午饭=其他餐</t>
    <phoneticPr fontId="8" type="noConversion"/>
  </si>
  <si>
    <t>【这些不是蔬菜】红薯（20%）、土豆（18%）、玉米（18%）、山药（13%）、芋头（13%）是碳水主食，括号数字是其碳水率</t>
    <phoneticPr fontId="8" type="noConversion"/>
  </si>
  <si>
    <t>* 脂肪摄入另一基本来源是吃炒菜时摄入的油，如果正餐吃低油无油菜（卤肉、炖肉、清炒、清炖、轻食、水煮），请看右边脂肪一列【脂肪缺乏2】</t>
    <phoneticPr fontId="8" type="noConversion"/>
  </si>
  <si>
    <t>③晚饭=其他餐</t>
    <phoneticPr fontId="8" type="noConversion"/>
  </si>
  <si>
    <t>——————————————————</t>
    <phoneticPr fontId="8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</si>
  <si>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8" type="noConversion"/>
  </si>
  <si>
    <t xml:space="preserve"> 脂肪基本不吃↓</t>
    <phoneticPr fontId="8" type="noConversion"/>
  </si>
  <si>
    <t xml:space="preserve">  水果必须置换主食↓</t>
    <phoneticPr fontId="8" type="noConversion"/>
  </si>
  <si>
    <t>【水果要算碳水】水果实质是糖水，糖量可观，糖是碳水的一种形式，所以要计入碳水量来置换碳水那列的主食</t>
    <phoneticPr fontId="8" type="noConversion"/>
  </si>
  <si>
    <t>4.</t>
    <phoneticPr fontId="8" type="noConversion"/>
  </si>
  <si>
    <t>5.</t>
    <phoneticPr fontId="8" type="noConversion"/>
  </si>
  <si>
    <t>④练后餐</t>
    <phoneticPr fontId="8" type="noConversion"/>
  </si>
  <si>
    <t>*苹果/橙子/香蕉：20-30g碳水/个；梨子/蓝莓/猕猴桃：碳水率14%；柚子/桃子/葡萄/菠萝：碳水率10%；西瓜/蜜瓜/草莓：碳水率7%</t>
    <phoneticPr fontId="8" type="noConversion"/>
  </si>
  <si>
    <t>2.</t>
    <phoneticPr fontId="8" type="noConversion"/>
  </si>
  <si>
    <t>【置换主食的办法】吃水果的10g碳水=主食少吃30g熟米饭</t>
    <phoneticPr fontId="8" type="noConversion"/>
  </si>
  <si>
    <t>* 食堂外卖的宽油炒鸡蛋，每个鸡蛋的蛋白质只有6g，脂肪或高达20g以上，非常占据脂肪配额</t>
    <phoneticPr fontId="8" type="noConversion"/>
  </si>
  <si>
    <t>力训日合计</t>
    <phoneticPr fontId="8" type="noConversion"/>
  </si>
  <si>
    <t>要点：脂肪配额有限 用来吃炒菜和蛋奶</t>
    <phoneticPr fontId="8" type="noConversion"/>
  </si>
  <si>
    <t>要点：蔬菜任意吃 水果要算碳水</t>
    <phoneticPr fontId="8" type="noConversion"/>
  </si>
  <si>
    <t>①早饭（和绿表早饭完全相同）</t>
    <phoneticPr fontId="8" type="noConversion"/>
  </si>
  <si>
    <t>同上表</t>
    <phoneticPr fontId="8" type="noConversion"/>
  </si>
  <si>
    <t>②午饭</t>
    <phoneticPr fontId="8" type="noConversion"/>
  </si>
  <si>
    <t>③晚饭</t>
    <phoneticPr fontId="8" type="noConversion"/>
  </si>
  <si>
    <t>休息日合计</t>
    <phoneticPr fontId="8" type="noConversion"/>
  </si>
  <si>
    <t>力训方案</t>
    <phoneticPr fontId="8" type="noConversion"/>
  </si>
  <si>
    <t>频率</t>
    <phoneticPr fontId="8" type="noConversion"/>
  </si>
  <si>
    <t>增肌必须有稳定的力训，保持练3-5次/周，力训长期低于此频率就几乎不会有进步</t>
  </si>
  <si>
    <t>分化</t>
    <phoneticPr fontId="8" type="noConversion"/>
  </si>
  <si>
    <t>场所</t>
    <phoneticPr fontId="8" type="noConversion"/>
  </si>
  <si>
    <t>新手尽量从健身房起步健身，非必要不要居家力训，居家力训对新手反而更难上手，如果必须居家健身，参照《训练计划-居家健身》的指导</t>
    <phoneticPr fontId="2" type="noConversion"/>
  </si>
  <si>
    <t>训练计划</t>
    <phoneticPr fontId="8" type="noConversion"/>
  </si>
  <si>
    <t>增重速度</t>
  </si>
  <si>
    <t>增到何时</t>
  </si>
  <si>
    <t>晚饭前练，因此晚饭作为全天最大一顿的练后餐；力训日全天餐序：①早饭；②午饭=其他餐；③练前餐；④晚饭=练后餐</t>
  </si>
  <si>
    <t>力训日(f1=e1×0.84)</t>
  </si>
  <si>
    <t>休息日(f2=e2×0.84)</t>
  </si>
  <si>
    <t>【推荐模式】早饭吃左侧的蛋黄牛奶+正餐吃大众带油菜+30g坚果=脂肪摄入基本合适 :)</t>
  </si>
  <si>
    <t>午饭前练，因此午饭作为全天最大一顿的练后餐；力训日全天餐序：①早饭；②练前餐；③午饭=练后餐；④晚饭=其他餐</t>
    <phoneticPr fontId="8" type="noConversion"/>
  </si>
  <si>
    <t>②练前餐</t>
    <phoneticPr fontId="8" type="noConversion"/>
  </si>
  <si>
    <t>蛋白质不用吃</t>
    <phoneticPr fontId="8" type="noConversion"/>
  </si>
  <si>
    <t>一般就是垫点碳水，不吃蛋白质以免麻烦</t>
    <phoneticPr fontId="8" type="noConversion"/>
  </si>
  <si>
    <t>* 就是垫点碳水，不是正式“一餐”
* 只能吃到五六分饱，全饱无法锻炼
* 吃了就准备开练，不需要专门等待休息</t>
    <phoneticPr fontId="8" type="noConversion"/>
  </si>
  <si>
    <t xml:space="preserve"> </t>
    <phoneticPr fontId="8" type="noConversion"/>
  </si>
  <si>
    <t>③午饭=练后餐</t>
    <phoneticPr fontId="8" type="noConversion"/>
  </si>
  <si>
    <t>* 最好能练完后半小时内开始吃上
* 本餐如要吃蔬菜，少吃后吃以免压制胰岛素
* 有时没正餐可吃，可用便携快碳+蛋白粉解决</t>
    <phoneticPr fontId="8" type="noConversion"/>
  </si>
  <si>
    <t>④晚饭=其他餐</t>
    <phoneticPr fontId="8" type="noConversion"/>
  </si>
  <si>
    <t>午饭后练， 因此午饭作为练前餐垫肚子，练后吃全天最大的一顿练后餐；力训日全天餐序：①早饭；②午饭=练前餐；③练后餐；④晚饭=其他餐</t>
    <phoneticPr fontId="8" type="noConversion"/>
  </si>
  <si>
    <t>②午饭=练前餐</t>
    <phoneticPr fontId="8" type="noConversion"/>
  </si>
  <si>
    <t>③练后餐</t>
    <phoneticPr fontId="8" type="noConversion"/>
  </si>
  <si>
    <t>上午起床晚，早饭后练， 因此早饭作为练前餐垫肚子，练后吃午饭作为练后餐；力训日全天餐序：①早饭=练前餐 ②午饭=练后餐 ③晚饭=其他餐</t>
    <phoneticPr fontId="8" type="noConversion"/>
  </si>
  <si>
    <t>①早饭=练前餐</t>
    <phoneticPr fontId="8" type="noConversion"/>
  </si>
  <si>
    <r>
      <rPr>
        <b/>
        <sz val="10"/>
        <color rgb="FF000000"/>
        <rFont val="等线"/>
        <family val="3"/>
        <charset val="134"/>
      </rPr>
      <t>脂肪</t>
    </r>
    <r>
      <rPr>
        <b/>
        <sz val="10"/>
        <rFont val="等线"/>
        <family val="3"/>
        <charset val="134"/>
      </rPr>
      <t>这样吃↓</t>
    </r>
    <r>
      <rPr>
        <sz val="10"/>
        <color rgb="FF000000"/>
        <rFont val="等线"/>
        <family val="3"/>
        <charset val="134"/>
      </rPr>
      <t xml:space="preserve">                       </t>
    </r>
    <phoneticPr fontId="8" type="noConversion"/>
  </si>
  <si>
    <r>
      <t>【推荐模式】早饭吃左侧的蛋黄牛奶+正餐吃大众带油菜+</t>
    </r>
    <r>
      <rPr>
        <b/>
        <sz val="9"/>
        <color rgb="FFFF0000"/>
        <rFont val="等线"/>
        <family val="3"/>
        <charset val="134"/>
      </rPr>
      <t>30g坚果</t>
    </r>
    <r>
      <rPr>
        <sz val="9"/>
        <color rgb="FF000000"/>
        <rFont val="等线"/>
        <family val="3"/>
        <charset val="134"/>
      </rPr>
      <t>=脂肪摄入基本合适 :)</t>
    </r>
    <phoneticPr fontId="8" type="noConversion"/>
  </si>
  <si>
    <t>* 吃了早饭就准备开练，不需要专门等待休息
* 怕太饱的话，可吃低饱腹感碳水（馒头/面包/面条）</t>
    <phoneticPr fontId="8" type="noConversion"/>
  </si>
  <si>
    <t>②午饭=练后餐</t>
    <phoneticPr fontId="8" type="noConversion"/>
  </si>
  <si>
    <t>每月体重增加，男性一般不超过1kg，女性一般不超过0.5g，肌肉合成速度十分缓慢，即便这种控制着的体重增加，也有相当部分是脂肪</t>
    <phoneticPr fontId="1" type="noConversion"/>
  </si>
  <si>
    <t>如果介意发胖，男性BMI23-24转减脂，女性BMI21-22转减脂；如果不介意发胖，男性BMI24-25转减脂，女性BMI22-23转减脂；但一般不建议增到更高体重了，除非是个人有强烈意愿</t>
    <phoneticPr fontId="1" type="noConversion"/>
  </si>
  <si>
    <r>
      <t>男性80g</t>
    </r>
    <r>
      <rPr>
        <sz val="8"/>
        <color rgb="FF000000"/>
        <rFont val="等线"/>
        <family val="3"/>
        <charset val="134"/>
      </rPr>
      <t xml:space="preserve"> </t>
    </r>
    <r>
      <rPr>
        <sz val="10"/>
        <color rgb="FF000000"/>
        <rFont val="等线"/>
        <family val="3"/>
        <charset val="134"/>
      </rPr>
      <t>女性70g
但不要细算脂肪 按下面的文字指导来吃就行</t>
    </r>
    <phoneticPr fontId="1" type="noConversion"/>
  </si>
  <si>
    <t>男性60g（120kg体重以上加到70g） 女性50g
但不要细算脂肪 按下面的文字指导来吃就行</t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</si>
  <si>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</si>
  <si>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问答汇总</t>
    <phoneticPr fontId="1" type="noConversion"/>
  </si>
  <si>
    <t>减脂饮食方案</t>
    <phoneticPr fontId="1" type="noConversion"/>
  </si>
  <si>
    <t>增肌饮食方案</t>
    <phoneticPr fontId="1" type="noConversion"/>
  </si>
  <si>
    <t>午饭前练</t>
  </si>
  <si>
    <t>午饭后练</t>
  </si>
  <si>
    <t>晚饭前练</t>
  </si>
  <si>
    <t>晚饭后练</t>
  </si>
  <si>
    <t>夜里练</t>
  </si>
  <si>
    <t>无力训者</t>
  </si>
  <si>
    <t>训练计划</t>
    <phoneticPr fontId="1" type="noConversion"/>
  </si>
  <si>
    <t>健身房三分化</t>
    <phoneticPr fontId="1" type="noConversion"/>
  </si>
  <si>
    <t>居家三分化</t>
    <phoneticPr fontId="1" type="noConversion"/>
  </si>
  <si>
    <t>基础解剖</t>
    <phoneticPr fontId="1" type="noConversion"/>
  </si>
  <si>
    <t>序号</t>
    <phoneticPr fontId="1" type="noConversion"/>
  </si>
  <si>
    <t>板块</t>
    <phoneticPr fontId="1" type="noConversion"/>
  </si>
  <si>
    <t>减重速度</t>
    <phoneticPr fontId="8" type="noConversion"/>
  </si>
  <si>
    <t>减到何时</t>
    <phoneticPr fontId="8" type="noConversion"/>
  </si>
  <si>
    <t>调整配额</t>
    <phoneticPr fontId="8" type="noConversion"/>
  </si>
  <si>
    <t>晚饭前练，因此晚饭作为全天最大一顿的练后餐；力训日全天餐序：①早饭；②午饭=其他餐；③练前餐；④晚饭=练后餐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</si>
  <si>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</si>
  <si>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</si>
  <si>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t>【推荐模式】早饭吃左侧的蛋黄牛奶+正餐吃大众带油菜=脂肪摄入基本合适 :)</t>
    <phoneticPr fontId="8" type="noConversion"/>
  </si>
  <si>
    <t>③练前餐</t>
    <phoneticPr fontId="8" type="noConversion"/>
  </si>
  <si>
    <t>④晚饭=练后餐</t>
    <phoneticPr fontId="8" type="noConversion"/>
  </si>
  <si>
    <t>有氧方案</t>
    <phoneticPr fontId="8" type="noConversion"/>
  </si>
  <si>
    <t>概况</t>
    <phoneticPr fontId="8" type="noConversion"/>
  </si>
  <si>
    <t>形式</t>
    <phoneticPr fontId="8" type="noConversion"/>
  </si>
  <si>
    <t>快走、跑步、骑行、游泳、爬楼、跳操、打球等均可，可以自测15秒脉搏算下心率，建议120-150次/分钟，但无需严格要求，有的有氧运动心率是高低波动不稳定的</t>
    <phoneticPr fontId="8" type="noConversion"/>
  </si>
  <si>
    <t>时间点</t>
    <phoneticPr fontId="8" type="noConversion"/>
  </si>
  <si>
    <t>①力训前，不要做有氧，会影响力训；②力训后，如果要做有氧，一般不要超过30分钟；③超过30分钟的有氧，要和力训隔开几小时，或者在休息日做</t>
    <phoneticPr fontId="8" type="noConversion"/>
  </si>
  <si>
    <t>有氧可以置换饮食（重要）</t>
    <phoneticPr fontId="8" type="noConversion"/>
  </si>
  <si>
    <t>新手尽量从健身房起步健身，非必要不要居家力训，居家力训对新手反而更难上手，如果必须居家健身，参照《训练计划-居家健身》的指导</t>
    <phoneticPr fontId="8" type="noConversion"/>
  </si>
  <si>
    <t>鸡蛋+牛奶，数量参考视频25分30秒</t>
    <phoneticPr fontId="1" type="noConversion"/>
  </si>
  <si>
    <t>鸡蛋，数量参考视频25分30秒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</si>
  <si>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</si>
  <si>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蛋白质不用吃</t>
    <phoneticPr fontId="1" type="noConversion"/>
  </si>
  <si>
    <t>减脂-问答汇总</t>
    <phoneticPr fontId="1" type="noConversion"/>
  </si>
  <si>
    <t>增肌-问答汇总</t>
    <phoneticPr fontId="1" type="noConversion"/>
  </si>
  <si>
    <r>
      <t>减脂方案</t>
    </r>
    <r>
      <rPr>
        <sz val="11"/>
        <color rgb="FFFFFFFF"/>
        <rFont val="等线"/>
        <family val="3"/>
        <charset val="134"/>
      </rPr>
      <t>（体重1-2周稳定不掉 请看表17《减脂-问答汇总》的第1问来调整）</t>
    </r>
    <phoneticPr fontId="1" type="noConversion"/>
  </si>
  <si>
    <r>
      <t>增肌方案</t>
    </r>
    <r>
      <rPr>
        <sz val="11"/>
        <color rgb="FFFFFFFF"/>
        <rFont val="等线"/>
        <family val="3"/>
        <charset val="134"/>
      </rPr>
      <t>（体重一个月完全不长 请看表18《增肌-问答汇总》的第1问来调整）</t>
    </r>
    <phoneticPr fontId="1" type="noConversion"/>
  </si>
  <si>
    <t>《减脂-问答汇总》目录</t>
    <phoneticPr fontId="2" type="noConversion"/>
  </si>
  <si>
    <t>《增肌-问答汇总》目录</t>
    <phoneticPr fontId="2" type="noConversion"/>
  </si>
  <si>
    <t>H</t>
    <phoneticPr fontId="1" type="noConversion"/>
  </si>
  <si>
    <t>R</t>
    <phoneticPr fontId="1" type="noConversion"/>
  </si>
  <si>
    <t>S</t>
    <phoneticPr fontId="1" type="noConversion"/>
  </si>
  <si>
    <t>HR</t>
    <phoneticPr fontId="1" type="noConversion"/>
  </si>
  <si>
    <t>SS</t>
    <phoneticPr fontId="1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</si>
  <si>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</si>
  <si>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</si>
  <si>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</si>
  <si>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健身房四分化训练计划</t>
    </r>
    <r>
      <rPr>
        <b/>
        <sz val="11"/>
        <rFont val="等线"/>
        <family val="3"/>
        <charset val="134"/>
        <scheme val="minor"/>
      </rPr>
      <t>（肩单练版）</t>
    </r>
    <phoneticPr fontId="2" type="noConversion"/>
  </si>
  <si>
    <r>
      <t>健身房四分化训练计划</t>
    </r>
    <r>
      <rPr>
        <b/>
        <sz val="11"/>
        <rFont val="等线"/>
        <family val="3"/>
        <charset val="134"/>
        <scheme val="minor"/>
      </rPr>
      <t>（手臂单练版）</t>
    </r>
    <phoneticPr fontId="2" type="noConversion"/>
  </si>
  <si>
    <t>练胸肩：做肩关节活动</t>
    <phoneticPr fontId="2" type="noConversion"/>
  </si>
  <si>
    <t>练手臂：做肘关节活动</t>
    <phoneticPr fontId="2" type="noConversion"/>
  </si>
  <si>
    <t>轻松强度</t>
    <phoneticPr fontId="8" type="noConversion"/>
  </si>
  <si>
    <t>第一步：算出你每天能多吃的热量</t>
    <phoneticPr fontId="8" type="noConversion"/>
  </si>
  <si>
    <t>第二步：把能多吃的热量换成食物</t>
    <phoneticPr fontId="8" type="noConversion"/>
  </si>
  <si>
    <t>跑步</t>
    <phoneticPr fontId="8" type="noConversion"/>
  </si>
  <si>
    <t>每走一万步</t>
    <phoneticPr fontId="1" type="noConversion"/>
  </si>
  <si>
    <t>你每天能多吃的热量=用下表查得该运动每小时的热量消耗×每周小时数÷7天</t>
    <phoneticPr fontId="8" type="noConversion"/>
  </si>
  <si>
    <t>增加热量消耗100大卡≈能多吃80g熟米饭 / 80g瘦熟肉 / 一个苹果或香蕉或柑橘 / 1.5个鸡蛋 / 大半盒全脂牛奶 / 20g坚果</t>
    <phoneticPr fontId="8" type="noConversion"/>
  </si>
  <si>
    <r>
      <t xml:space="preserve">户外骑行
</t>
    </r>
    <r>
      <rPr>
        <sz val="8"/>
        <color rgb="FF000000"/>
        <rFont val="等线"/>
        <family val="3"/>
        <charset val="134"/>
      </rPr>
      <t>*通勤类骑速10-20km/h
*专业骑行速度&gt;20km/h</t>
    </r>
    <phoneticPr fontId="8" type="noConversion"/>
  </si>
  <si>
    <r>
      <t xml:space="preserve">游泳
</t>
    </r>
    <r>
      <rPr>
        <sz val="8"/>
        <color rgb="FF000000"/>
        <rFont val="等线"/>
        <family val="3"/>
        <charset val="134"/>
      </rPr>
      <t>*休息时间不要计入</t>
    </r>
    <phoneticPr fontId="8" type="noConversion"/>
  </si>
  <si>
    <r>
      <t>球类</t>
    </r>
    <r>
      <rPr>
        <sz val="8"/>
        <color rgb="FF000000"/>
        <rFont val="等线"/>
        <family val="3"/>
        <charset val="134"/>
      </rPr>
      <t xml:space="preserve">
*休息时间不要计入</t>
    </r>
    <phoneticPr fontId="8" type="noConversion"/>
  </si>
  <si>
    <r>
      <t xml:space="preserve">爬楼
</t>
    </r>
    <r>
      <rPr>
        <sz val="8"/>
        <color rgb="FF000000"/>
        <rFont val="等线"/>
        <family val="3"/>
        <charset val="134"/>
      </rPr>
      <t>*速度90步/分钟</t>
    </r>
    <phoneticPr fontId="8" type="noConversion"/>
  </si>
  <si>
    <t>&lt;100次/分钟</t>
    <phoneticPr fontId="8" type="noConversion"/>
  </si>
  <si>
    <t>100-120次/分钟</t>
    <phoneticPr fontId="8" type="noConversion"/>
  </si>
  <si>
    <t>120-160次/分钟</t>
    <phoneticPr fontId="8" type="noConversion"/>
  </si>
  <si>
    <t xml:space="preserve"> * 多算两次，切勿算错，否则后续会全错！Mifflin-St Jeor方程：男性基础代谢=体重kg×9.99+身高cm×6.25-年龄×4.92+5；女性基础代谢=体重kg×9.99+身高cm×6.25-年龄×4.92-161</t>
    <phoneticPr fontId="1" type="noConversion"/>
  </si>
  <si>
    <t>如果你是为了填写饮食方案表里的“有氧消耗”</t>
    <phoneticPr fontId="1" type="noConversion"/>
  </si>
  <si>
    <t>如果你是给原本无有氧的饮食方案加饮食热量</t>
    <phoneticPr fontId="8" type="noConversion"/>
  </si>
  <si>
    <t>饮食方案表里的“有氧消耗”一栏填表数字=用下表查得该运动每小时的热量消耗×每周小时数÷7天</t>
    <phoneticPr fontId="1" type="noConversion"/>
  </si>
  <si>
    <t>胸小肌</t>
    <phoneticPr fontId="1" type="noConversion"/>
  </si>
  <si>
    <t>②午饭=其他餐</t>
    <phoneticPr fontId="8" type="noConversion"/>
  </si>
  <si>
    <t>④零食/夜宵</t>
    <phoneticPr fontId="1" type="noConversion"/>
  </si>
  <si>
    <t>②午饭=其他餐</t>
    <phoneticPr fontId="1" type="noConversion"/>
  </si>
  <si>
    <t>③晚饭=练前餐</t>
    <phoneticPr fontId="1" type="noConversion"/>
  </si>
  <si>
    <t>做有氧加饮食热量</t>
    <phoneticPr fontId="1" type="noConversion"/>
  </si>
  <si>
    <t>每小时有氧热量消耗</t>
    <phoneticPr fontId="1" type="noConversion"/>
  </si>
  <si>
    <t>这个表格的作用</t>
    <phoneticPr fontId="8" type="noConversion"/>
  </si>
  <si>
    <t>①你做饮食方案前就决定要做有氧，用来填写饮食方案表里的“有氧消耗”一栏数字；②你原本做的无有氧饮食方案，但因为吃起来太饿，需要加有氧来加饮食热量</t>
    <phoneticPr fontId="8" type="noConversion"/>
  </si>
  <si>
    <t>体重增加10kg，基础代谢才会增加约150大卡，每轮增肌一般增重也就几公斤，对基础代谢的影响很小，所以增肌饮食配额一般就不用随体重增加而调整，但体重一个月完全不长则按《增肌-问答汇总》的第1问指导加饮食热量</t>
    <phoneticPr fontId="1" type="noConversion"/>
  </si>
  <si>
    <t>健身房三分化/健身房四分化/居家三分化训练计划，详见《训练计划》系列表格（本文件的表格编号19-22）</t>
  </si>
  <si>
    <t>健身房三分化/健身房四分化/居家三分化训练计划，详见《训练计划》系列表格（本文件的表格编号19-22）</t>
    <phoneticPr fontId="1" type="noConversion"/>
  </si>
  <si>
    <t>如果试吃后感觉很饿，就可以增加有氧来让自己多吃一点，每增加有氧消耗100大卡，饮食热量就能多吃100大卡，具体请看配套的《每小时有氧热量消耗》那张表</t>
  </si>
  <si>
    <t>热量设计</t>
    <phoneticPr fontId="1" type="noConversion"/>
  </si>
  <si>
    <t>表名（单击可跳转）</t>
    <phoneticPr fontId="1" type="noConversion"/>
  </si>
  <si>
    <t>力训日饮食</t>
    <phoneticPr fontId="1" type="noConversion"/>
  </si>
  <si>
    <t>HR</t>
    <phoneticPr fontId="1" type="noConversion"/>
  </si>
  <si>
    <t>SS</t>
    <phoneticPr fontId="1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</si>
  <si>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</si>
  <si>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</si>
  <si>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</si>
  <si>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斜方肌</t>
    </r>
    <r>
      <rPr>
        <b/>
        <sz val="8"/>
        <color theme="1"/>
        <rFont val="等线"/>
        <family val="3"/>
        <charset val="134"/>
        <scheme val="minor"/>
      </rPr>
      <t>（肩胛骨相关 而非与肩关节相关）</t>
    </r>
    <phoneticPr fontId="2" type="noConversion"/>
  </si>
  <si>
    <t>肩胛骨内收（例：后缩肩胛骨的宽握划船）</t>
  </si>
  <si>
    <t>肩胛骨内收（例：后缩肩胛骨的宽握划船）</t>
    <phoneticPr fontId="1" type="noConversion"/>
  </si>
  <si>
    <t>肩胛骨上提（例：哑铃耸肩）</t>
    <phoneticPr fontId="1" type="noConversion"/>
  </si>
  <si>
    <t>肩胛骨下沉（例：高位下拉）</t>
    <phoneticPr fontId="1" type="noConversion"/>
  </si>
  <si>
    <r>
      <t>肩胛骨上旋（例：推举、前平举、侧平举等</t>
    </r>
    <r>
      <rPr>
        <vertAlign val="superscript"/>
        <sz val="9"/>
        <color theme="1"/>
        <rFont val="等线"/>
        <family val="3"/>
        <charset val="134"/>
        <scheme val="minor"/>
      </rPr>
      <t>3</t>
    </r>
    <r>
      <rPr>
        <sz val="9"/>
        <color theme="1"/>
        <rFont val="等线"/>
        <family val="3"/>
        <charset val="134"/>
        <scheme val="minor"/>
      </rPr>
      <t>）</t>
    </r>
    <phoneticPr fontId="1" type="noConversion"/>
  </si>
  <si>
    <t>【上斜方肌】a.</t>
    <phoneticPr fontId="1" type="noConversion"/>
  </si>
  <si>
    <t>b.</t>
    <phoneticPr fontId="1" type="noConversion"/>
  </si>
  <si>
    <t>【中斜方肌】a.</t>
    <phoneticPr fontId="1" type="noConversion"/>
  </si>
  <si>
    <t>c.</t>
    <phoneticPr fontId="1" type="noConversion"/>
  </si>
  <si>
    <t>【下斜方肌】a.</t>
    <phoneticPr fontId="1" type="noConversion"/>
  </si>
  <si>
    <t>髋关节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</si>
  <si>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</si>
  <si>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【慎用薄荷健康app的数据】食物的营养率数据参考视频23分10秒，已覆盖生活里基本食物！如果要用薄荷app查其他食物数据，切记不能用的数据：多种原料混合制成的食物（XX菜肴、汉堡、三明治、牛肉面等）、肥瘦相间的肉类（烤肉、肥牛、肥羊、排骨、牛排、肉肠、肉饼、肉馅、肉丸等）</t>
    <phoneticPr fontId="1" type="noConversion"/>
  </si>
  <si>
    <t>【用Excel照相机功能截图全表】①在Excel里点击：文件-选项-快速访问工具栏-把“常用命令”改为“所有命令”-下拉找到Z开头的“照相机”-添加-确定  ②按住鼠标左键选中你需要截图的单元格范围（不是全选所有单元格） ③点击Excel顶部你刚添加的照相机 ④在微信传输助手里按Ctrl+V就能得到截图</t>
  </si>
  <si>
    <t>* 食物的1234567是任选一种，不是都吃，每种食物互相等价，碳水/蛋白质的量相同，你可以只算自己要吃的食物       * 计算食物重量需要的营养率数据，参考视频23分10秒，初期要用食物称做定量饮食，建立饮食习惯后就不用了</t>
  </si>
  <si>
    <t>体重下降10kg，基础代谢会下降约150大卡，减重10kg以内不用调整，减重达到10kg还要继续减，要么比本食谱每天少吃150大卡（100g米饭+1个全蛋），要么参考《有氧热量消耗》表每周多做1000大卡有氧（但不要加饮食）</t>
    <phoneticPr fontId="8" type="noConversion"/>
  </si>
  <si>
    <t>* 鸡蛋可以是水煮蛋/茶叶蛋/鸡蛋羹，但不是油煎蛋
* 脂肪摄入一个基本来源是早饭的蛋黄牛奶，如果不吃蛋黄牛奶，请看右边脂肪一列【脂肪缺乏1】</t>
    <phoneticPr fontId="1" type="noConversion"/>
  </si>
  <si>
    <t>* 鸡蛋可以是水煮蛋/茶叶蛋/鸡蛋羹，但不是油煎蛋
* 脂肪摄入一个基本来源是早饭的蛋黄牛奶，如果你不吃蛋黄牛奶，请看右边脂肪一列的【脂肪缺乏1】</t>
    <phoneticPr fontId="1" type="noConversion"/>
  </si>
  <si>
    <t xml:space="preserve"> * 力训的热量消耗建议数据：男性，150大卡（新手）、200大卡（有基础）、250大卡（老手）；女性，100大卡（新手）、150大卡（有基础）、200大卡（老手）</t>
    <phoneticPr fontId="1" type="noConversion"/>
  </si>
  <si>
    <t xml:space="preserve">
因为新手对日常食物的碳蛋脂量没有概念，按感觉吃饭大概率会导致碳蛋脂的总量严重错误。如果按感觉吃饭能八九不离十，那大家也不会有减肥问题了。我已经帮你把食物重量算好，食物品种也覆盖了日常大部分食物，你要做的唯一事情就是买个食物称，在初期（用几天到一周的时间）做定量饮食。建立饮食习惯后就不需要定量饮食了。
</t>
    <phoneticPr fontId="2" type="noConversion"/>
  </si>
  <si>
    <t>【脂肪缺乏2】午饭晚饭吃低油无油菜（卤肉、炖肉、清炒、清炖、轻食、水煮），会比推荐模式少吃约20g脂肪摄入，请全天补吃30g坚果或4个蛋黄</t>
    <phoneticPr fontId="1" type="noConversion"/>
  </si>
  <si>
    <t>【脂肪缺乏1】早饭不吃蛋黄牛奶，会比推荐模式少吃约10-20g脂肪摄入，请全天补吃20g坚果或3个蛋黄</t>
    <phoneticPr fontId="1" type="noConversion"/>
  </si>
  <si>
    <t>【脂肪缺乏1】早饭不吃蛋黄牛奶，会比推荐模式少吃约10-20g脂肪摄入，请全天补吃20g坚果或3个蛋黄</t>
    <phoneticPr fontId="8" type="noConversion"/>
  </si>
  <si>
    <t>【脂肪缺乏2】午饭晚饭吃低油无油菜（卤肉、炖肉、清炒、清炖、轻食、水煮），会比推荐模式少吃约20g脂肪摄入，请全天补吃30g坚果或4个蛋黄</t>
    <phoneticPr fontId="8" type="noConversion"/>
  </si>
  <si>
    <t>* 吃了早饭就准备开练，不需要专门等待休息
* 吃了练你感觉太饱的话，就吃低饱腹感碳水（馒头/面包/面条）或不吃蛋白质（挪给别的时候吃））</t>
    <phoneticPr fontId="1" type="noConversion"/>
  </si>
  <si>
    <t>* 吃了早饭就准备开练，不需要专门等待休息
* 吃了练你感觉太饱的话，就吃低饱腹感碳水（馒头/面包/面条）或不吃蛋白质（挪给别的时候吃）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</si>
  <si>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</si>
  <si>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8" type="noConversion"/>
  </si>
  <si>
    <t>* 瘦肉只有：①没有白色脂肪层的猪牛羊肉  ②去皮的鸡鸭肉 ③鱼虾贝 ④肝肾肚血心</t>
    <phoneticPr fontId="8" type="noConversion"/>
  </si>
  <si>
    <t>肌肉3</t>
    <phoneticPr fontId="1" type="noConversion"/>
  </si>
  <si>
    <t>肌肉4</t>
    <phoneticPr fontId="2" type="noConversion"/>
  </si>
  <si>
    <t>肌肉5</t>
    <phoneticPr fontId="2" type="noConversion"/>
  </si>
  <si>
    <r>
      <t>上胸</t>
    </r>
    <r>
      <rPr>
        <vertAlign val="superscript"/>
        <sz val="10"/>
        <color theme="1"/>
        <rFont val="等线"/>
        <family val="3"/>
        <charset val="134"/>
        <scheme val="minor"/>
      </rPr>
      <t>1</t>
    </r>
    <phoneticPr fontId="2" type="noConversion"/>
  </si>
  <si>
    <t>肱二头肌</t>
    <phoneticPr fontId="2" type="noConversion"/>
  </si>
  <si>
    <r>
      <t>肱三头肌长头</t>
    </r>
    <r>
      <rPr>
        <vertAlign val="superscript"/>
        <sz val="10"/>
        <color theme="1"/>
        <rFont val="等线"/>
        <family val="3"/>
        <charset val="134"/>
        <scheme val="minor"/>
      </rPr>
      <t>2</t>
    </r>
    <phoneticPr fontId="2" type="noConversion"/>
  </si>
  <si>
    <r>
      <t>下胸</t>
    </r>
    <r>
      <rPr>
        <vertAlign val="superscript"/>
        <sz val="10"/>
        <color theme="1"/>
        <rFont val="等线"/>
        <family val="3"/>
        <charset val="134"/>
        <scheme val="minor"/>
      </rPr>
      <t>3</t>
    </r>
    <phoneticPr fontId="2" type="noConversion"/>
  </si>
  <si>
    <r>
      <t>肱二头肌长头</t>
    </r>
    <r>
      <rPr>
        <vertAlign val="superscript"/>
        <sz val="10"/>
        <color theme="1"/>
        <rFont val="等线"/>
        <family val="3"/>
        <charset val="134"/>
        <scheme val="minor"/>
      </rPr>
      <t>4</t>
    </r>
    <phoneticPr fontId="2" type="noConversion"/>
  </si>
  <si>
    <r>
      <t>下胸中胸</t>
    </r>
    <r>
      <rPr>
        <vertAlign val="superscript"/>
        <sz val="10"/>
        <color theme="1"/>
        <rFont val="等线"/>
        <family val="3"/>
        <charset val="134"/>
        <scheme val="minor"/>
      </rPr>
      <t>5</t>
    </r>
    <phoneticPr fontId="2" type="noConversion"/>
  </si>
  <si>
    <t>上胸中胸</t>
    <phoneticPr fontId="2" type="noConversion"/>
  </si>
  <si>
    <t>踝关节</t>
    <phoneticPr fontId="2" type="noConversion"/>
  </si>
  <si>
    <t>足背与小腿：折叠→打直</t>
    <phoneticPr fontId="2" type="noConversion"/>
  </si>
  <si>
    <t>提踵</t>
    <phoneticPr fontId="2" type="noConversion"/>
  </si>
  <si>
    <t>比目鱼肌</t>
    <phoneticPr fontId="2" type="noConversion"/>
  </si>
  <si>
    <t>肩关节动作都会导致
肩胛骨发生跟随活动
但除了两个健身动作外
①耸肩②后缩肩胛骨划船
就没有专门为肩胛骨活动而设计的健身动作了
所以这里就不举例动作了</t>
    <phoneticPr fontId="2" type="noConversion"/>
  </si>
  <si>
    <t>【注1】肩屈时，胸大肌只有上胸参与，越是上胸，肌纤维走向就越竖直，收缩对于肩屈的贡献就越大
【注2】肩伸时，肱三头肌只有长头参与，外侧头和内侧头是单关节肌（肘关节），因此不会影响肩关节
【注3】肩伸时，胸大肌只有下胸参与，越是下胸，肌纤维走向就越竖直，收缩对于肩伸的贡献就越大
【注4】肩外展时，如果大臂在外旋位（手心朝天），肱二头肌（特别是外侧长头）就越在肩关节外展的轨迹上，收缩会对肩关节外展有贡献
【注5】肩内收时，胸大肌是下胸和中胸参与，在外展约30-180°主要下胸更有利（例：龙门架下夹胸的前中程），在外展约0-30°范围中胸更有利（例：龙门架下夹胸的末端）</t>
    <phoneticPr fontId="2" type="noConversion"/>
  </si>
  <si>
    <t>中胸</t>
    <phoneticPr fontId="2" type="noConversion"/>
  </si>
  <si>
    <t>上胸</t>
    <phoneticPr fontId="2" type="noConversion"/>
  </si>
  <si>
    <t>下胸</t>
    <phoneticPr fontId="2" type="noConversion"/>
  </si>
  <si>
    <t>【注1】胸大肌的肩内收功能，在外展约30-180°主要下胸更有利（例：龙门架下夹胸的前中程），在外展约0-30°范围中胸更有利（例：龙门架下夹胸的末端）
【注2】胸大肌的肩伸功能，偏竖直向的下胸肌纤维是肩伸肌（例：仰卧直臂上拉、窄握引体、窄握下拉、器械划船、鹦鹉螺下压）</t>
    <phoneticPr fontId="1" type="noConversion"/>
  </si>
  <si>
    <t>√窄握引体/下拉</t>
    <phoneticPr fontId="2" type="noConversion"/>
  </si>
  <si>
    <t>√宽握引体/下拉</t>
    <phoneticPr fontId="2" type="noConversion"/>
  </si>
  <si>
    <t>【注3】上斜方肌、下斜方肌、前锯肌共同在肩胛骨周围形成环状力偶，导致肩胛骨上旋；根据肩肱节律，肩外展/肩屈大约超过30°后会相伴发生肩胛骨上旋（如推举、前平举、侧平举等），但没有单独练肩胛骨上旋的动作</t>
    <phoneticPr fontId="2" type="noConversion"/>
  </si>
  <si>
    <t>【注4】肱二头肌作为双关节肌（肘关节、肩关节），还有比较次要的肩屈（例：前平举）功能，但为使得表格整齐美观，未在蓝色的肩关节动作里列出
【注5】肱三头肌长头作为双关节肌（肘关节、肩关节），还有比较次要的肩伸（例：直臂划船等一切肩伸练背动作）、肩内收（例：宽握引体/下拉）功能，但为使得表格整齐美观，未在蓝色的肩关节动作里列出</t>
    <phoneticPr fontId="2" type="noConversion"/>
  </si>
  <si>
    <t>练腿：做髋膝踝关节活动</t>
    <phoneticPr fontId="2" type="noConversion"/>
  </si>
  <si>
    <t>踝关节</t>
    <phoneticPr fontId="2" type="noConversion"/>
  </si>
  <si>
    <t>√ 提踵</t>
    <phoneticPr fontId="2" type="noConversion"/>
  </si>
  <si>
    <t>【脂肪缺乏1】早饭不吃蛋黄牛奶，而吃蛋白粉或瘦肉，请每天吃40g坚果（别人是吃30g）</t>
    <phoneticPr fontId="8" type="noConversion"/>
  </si>
  <si>
    <t>【脂肪缺乏1】早饭不吃蛋黄牛奶，而吃蛋白粉或瘦肉，请每天吃40g坚果（别人是吃30g）</t>
    <phoneticPr fontId="1" type="noConversion"/>
  </si>
  <si>
    <t>【脂肪缺乏2】午饭晚饭吃低油无油菜（卤肉、炖肉、清炒、清炖、轻食、水煮），请每天吃60g坚果（别人是吃30g）</t>
    <phoneticPr fontId="8" type="noConversion"/>
  </si>
  <si>
    <t>【脂肪缺乏2】午饭晚饭吃低油无油菜（卤肉、炖肉、清炒、清炖、轻食、水煮），请每天吃60g坚果（别人是吃30g）</t>
    <phoneticPr fontId="1" type="noConversion"/>
  </si>
  <si>
    <t>肩水平内收mix肩屈</t>
  </si>
  <si>
    <t>肩屈mix肩外展</t>
  </si>
  <si>
    <t>其他关节</t>
    <phoneticPr fontId="2" type="noConversion"/>
  </si>
  <si>
    <t>肘屈</t>
    <phoneticPr fontId="1" type="noConversion"/>
  </si>
  <si>
    <t>肩水平内收mix肩屈</t>
    <phoneticPr fontId="2" type="noConversion"/>
  </si>
  <si>
    <t>双杠臂屈伸（上身前趴30-60°）</t>
    <phoneticPr fontId="2" type="noConversion"/>
  </si>
  <si>
    <r>
      <t>双杠臂屈伸</t>
    </r>
    <r>
      <rPr>
        <sz val="9"/>
        <color theme="1"/>
        <rFont val="等线"/>
        <family val="3"/>
        <charset val="134"/>
        <scheme val="minor"/>
      </rPr>
      <t>（上身前趴30-60°）</t>
    </r>
    <phoneticPr fontId="2" type="noConversion"/>
  </si>
  <si>
    <t>肩水平内收mix肩内收</t>
    <phoneticPr fontId="1" type="noConversion"/>
  </si>
  <si>
    <t>选1个动作 总共5组</t>
    <phoneticPr fontId="2" type="noConversion"/>
  </si>
  <si>
    <t>肩屈</t>
    <phoneticPr fontId="1" type="noConversion"/>
  </si>
  <si>
    <t>髋关节</t>
    <phoneticPr fontId="2" type="noConversion"/>
  </si>
  <si>
    <t>髋伸</t>
    <phoneticPr fontId="1" type="noConversion"/>
  </si>
  <si>
    <t>髋外展</t>
    <phoneticPr fontId="1" type="noConversion"/>
  </si>
  <si>
    <t>为什么它们在一天练？因为练背会有肩伸（肩后束）、肩水平外展（肩后束）、肘屈（肱二头肌），所以练背后接着继续用少量组数补练肩后束、肱二头即可</t>
    <phoneticPr fontId="2" type="noConversion"/>
  </si>
  <si>
    <t>为什么它们在一天练？因为练胸会有肩屈（肩前束）、肩水平内收（肩前束）、肘伸（肱三头肌），所以练胸后接着继续用少量组数补练肩前束、肱三头即可</t>
    <phoneticPr fontId="2" type="noConversion"/>
  </si>
  <si>
    <t>中胸（占胸大肌大部肌纤维）
选2个动作 总共10组</t>
    <phoneticPr fontId="2" type="noConversion"/>
  </si>
  <si>
    <t>臀大肌
选1-2个动作 总共6-8组</t>
    <phoneticPr fontId="2" type="noConversion"/>
  </si>
  <si>
    <t>居家健身的设备极其有限，单个部位能做的动作数量少，只能增加训练部位，建议三分化，不建议四分化、五分化</t>
    <phoneticPr fontId="2" type="noConversion"/>
  </si>
  <si>
    <t>[窄握]肩伸</t>
    <phoneticPr fontId="1" type="noConversion"/>
  </si>
  <si>
    <t>[中握]肩内收mix肩伸</t>
    <phoneticPr fontId="1" type="noConversion"/>
  </si>
  <si>
    <t>[宽握]肩内收</t>
    <phoneticPr fontId="1" type="noConversion"/>
  </si>
  <si>
    <t>大部分时候选择能做8-12次重复的中等配重，偶尔适应新动作可以做12-15次重复的小配重</t>
    <phoneticPr fontId="2" type="noConversion"/>
  </si>
  <si>
    <t>有自由落体砸伤危险的动作（深蹲/卧推/推举）不要做到力竭，提前1-2个停止以确保安全；其余无危险动作可以做到力竭，做不动了就放下</t>
    <phoneticPr fontId="2" type="noConversion"/>
  </si>
  <si>
    <t>胸/背/臀腿的组间休息2-3分钟（臀腿可以更长一点），肩膀/手臂的组间休息2分钟，可自行酌调，但最少也不应低于1.5分钟</t>
    <phoneticPr fontId="2" type="noConversion"/>
  </si>
  <si>
    <t>女性注意</t>
    <phoneticPr fontId="1" type="noConversion"/>
  </si>
  <si>
    <t>[中握]肩伸mix肩水平外展</t>
    <phoneticPr fontId="1" type="noConversion"/>
  </si>
  <si>
    <t>[宽握]肩水平外展</t>
    <phoneticPr fontId="1" type="noConversion"/>
  </si>
  <si>
    <r>
      <t>躯干屈曲</t>
    </r>
    <r>
      <rPr>
        <sz val="9"/>
        <color theme="1"/>
        <rFont val="等线"/>
        <family val="3"/>
        <charset val="134"/>
        <scheme val="minor"/>
      </rPr>
      <t>（借用膝关节格子）</t>
    </r>
    <phoneticPr fontId="2" type="noConversion"/>
  </si>
  <si>
    <r>
      <t>骨盆后倾</t>
    </r>
    <r>
      <rPr>
        <sz val="9"/>
        <color theme="1"/>
        <rFont val="等线"/>
        <family val="3"/>
        <charset val="134"/>
        <scheme val="minor"/>
      </rPr>
      <t>（借用膝关节格子）</t>
    </r>
    <phoneticPr fontId="2" type="noConversion"/>
  </si>
  <si>
    <t>躯干屈曲</t>
    <phoneticPr fontId="1" type="noConversion"/>
  </si>
  <si>
    <t>骨盆后倾 髋屈</t>
    <phoneticPr fontId="2" type="noConversion"/>
  </si>
  <si>
    <t>为什么它们在一天练？因为练背会有肩伸（肩后束）、肩水平外展（肩后束），所以练背后接着继续用少量组数补练肩后束即可</t>
    <phoneticPr fontId="2" type="noConversion"/>
  </si>
  <si>
    <t>为什么它们在一天练？因为练胸会有肩屈（肩前束）、肩水平内收（肩前束），所以练胸后接着继续用少量组数补练肩前束即可</t>
    <phoneticPr fontId="2" type="noConversion"/>
  </si>
  <si>
    <t>为什么它们在一天练？因为练胸会有肘伸（肱三头肌），所以练胸后接着继续用少量组数补练肱三头即可</t>
    <phoneticPr fontId="2" type="noConversion"/>
  </si>
  <si>
    <r>
      <t xml:space="preserve">下胸
</t>
    </r>
    <r>
      <rPr>
        <sz val="10"/>
        <color theme="1"/>
        <rFont val="等线"/>
        <family val="3"/>
        <charset val="134"/>
        <scheme val="minor"/>
      </rPr>
      <t>新手偶尔加做 选1个动作 总共4组</t>
    </r>
    <phoneticPr fontId="2" type="noConversion"/>
  </si>
  <si>
    <r>
      <t xml:space="preserve">上胸
</t>
    </r>
    <r>
      <rPr>
        <sz val="10"/>
        <color theme="1"/>
        <rFont val="等线"/>
        <family val="3"/>
        <charset val="134"/>
        <scheme val="minor"/>
      </rPr>
      <t>新手偶尔加做 选1个动作 总共4组</t>
    </r>
    <phoneticPr fontId="2" type="noConversion"/>
  </si>
  <si>
    <t>股四头肌
选1-2个动作 总共6-8组</t>
  </si>
  <si>
    <t>腘绳肌
选1-2个动作 总共6-8组</t>
  </si>
  <si>
    <r>
      <t xml:space="preserve">中胸（占胸大肌大部肌纤维）
</t>
    </r>
    <r>
      <rPr>
        <sz val="10"/>
        <color theme="1"/>
        <rFont val="等线"/>
        <family val="3"/>
        <charset val="134"/>
        <scheme val="minor"/>
      </rPr>
      <t>选2-3个动作 总共12组</t>
    </r>
    <phoneticPr fontId="2" type="noConversion"/>
  </si>
  <si>
    <t>本表的组数范围比较大（20组上下），可根据自己疲劳度来决定，一次训练总时长一般1-1.5小时</t>
  </si>
  <si>
    <t>引体向上（可用弹力带减重）</t>
    <phoneticPr fontId="2" type="noConversion"/>
  </si>
  <si>
    <t>弹力带划船（水平开肘）</t>
    <phoneticPr fontId="2" type="noConversion"/>
  </si>
  <si>
    <t>弹力带夹胸（水平夹）</t>
    <phoneticPr fontId="2" type="noConversion"/>
  </si>
  <si>
    <t>下胸
新手偶尔加做 选1个动作 总共4组</t>
    <phoneticPr fontId="2" type="noConversion"/>
  </si>
  <si>
    <t>弹力带夹胸（完全下夹）</t>
    <phoneticPr fontId="2" type="noConversion"/>
  </si>
  <si>
    <t>弹力带夹胸（下斜夹）</t>
    <phoneticPr fontId="2" type="noConversion"/>
  </si>
  <si>
    <t>哑铃卧推（下斜推）</t>
    <phoneticPr fontId="2" type="noConversion"/>
  </si>
  <si>
    <t>俯卧撑（手垫高10cm）</t>
    <phoneticPr fontId="2" type="noConversion"/>
  </si>
  <si>
    <t>上胸
新手偶尔加做 选1个动作 总共4组</t>
    <phoneticPr fontId="2" type="noConversion"/>
  </si>
  <si>
    <t>杠铃卧推（上斜推）</t>
    <phoneticPr fontId="2" type="noConversion"/>
  </si>
  <si>
    <t>俯卧撑（脚垫高20cm）</t>
    <phoneticPr fontId="2" type="noConversion"/>
  </si>
  <si>
    <t>弹力带夹胸（上斜夹）</t>
    <phoneticPr fontId="2" type="noConversion"/>
  </si>
  <si>
    <t>下拉
选1-2个动作 总共6-8组</t>
    <phoneticPr fontId="2" type="noConversion"/>
  </si>
  <si>
    <t>划船
选1-2个动作 总共6-8组</t>
    <phoneticPr fontId="2" type="noConversion"/>
  </si>
  <si>
    <t>坐姿器械/绳索划船（水平开肘）</t>
    <phoneticPr fontId="2" type="noConversion"/>
  </si>
  <si>
    <t>中胸（占胸大肌大部肌纤维）
选2-3个动作 总共10组</t>
    <phoneticPr fontId="2" type="noConversion"/>
  </si>
  <si>
    <t>杠铃/哑铃/史密斯卧推（水平推）</t>
    <phoneticPr fontId="2" type="noConversion"/>
  </si>
  <si>
    <t>器械推胸（水平推）</t>
    <phoneticPr fontId="2" type="noConversion"/>
  </si>
  <si>
    <t>龙门架夹胸（水平夹）</t>
    <phoneticPr fontId="2" type="noConversion"/>
  </si>
  <si>
    <t>龙门架夹胸（完全下夹）</t>
    <phoneticPr fontId="2" type="noConversion"/>
  </si>
  <si>
    <t>龙门架夹胸（下斜夹）</t>
    <phoneticPr fontId="2" type="noConversion"/>
  </si>
  <si>
    <t>器械推胸（下斜推）</t>
    <phoneticPr fontId="2" type="noConversion"/>
  </si>
  <si>
    <t>杠铃/哑铃/史密斯卧推（下斜推）</t>
    <phoneticPr fontId="2" type="noConversion"/>
  </si>
  <si>
    <t>杠铃/哑铃/史密斯卧推（上斜推）</t>
    <phoneticPr fontId="2" type="noConversion"/>
  </si>
  <si>
    <t>器械推胸（上斜推）</t>
    <phoneticPr fontId="2" type="noConversion"/>
  </si>
  <si>
    <t>龙门架夹胸（上斜夹）</t>
    <phoneticPr fontId="2" type="noConversion"/>
  </si>
  <si>
    <t>兼练动作
选1-2个动作 总共6-8组</t>
    <phoneticPr fontId="2" type="noConversion"/>
  </si>
  <si>
    <t>中胸（占胸大肌大部肌纤维）
选2-3个动作 总共12组</t>
    <phoneticPr fontId="2" type="noConversion"/>
  </si>
  <si>
    <t>健身解剖总结（文字版）</t>
    <phoneticPr fontId="1" type="noConversion"/>
  </si>
  <si>
    <t>健身解剖总结文字版（后面两个sheet是图示版）</t>
    <phoneticPr fontId="2" type="noConversion"/>
  </si>
  <si>
    <t>早饭后练（早起版）</t>
    <phoneticPr fontId="1" type="noConversion"/>
  </si>
  <si>
    <t>早饭后练（晚起版）</t>
    <phoneticPr fontId="1" type="noConversion"/>
  </si>
  <si>
    <t>健身房四分化（肩单练版）</t>
    <phoneticPr fontId="1" type="noConversion"/>
  </si>
  <si>
    <t>健身房四分化（手臂单练版）</t>
    <phoneticPr fontId="1" type="noConversion"/>
  </si>
  <si>
    <t>关节活动的肌肉（图示版）</t>
    <phoneticPr fontId="1" type="noConversion"/>
  </si>
  <si>
    <t>肌肉的关节活动（图示版）</t>
    <phoneticPr fontId="1" type="noConversion"/>
  </si>
  <si>
    <t>训练</t>
    <phoneticPr fontId="1" type="noConversion"/>
  </si>
  <si>
    <t>拉伸</t>
    <phoneticPr fontId="1" type="noConversion"/>
  </si>
  <si>
    <t>解剖</t>
    <phoneticPr fontId="1" type="noConversion"/>
  </si>
  <si>
    <t>拉伸图谱</t>
    <phoneticPr fontId="1" type="noConversion"/>
  </si>
  <si>
    <t>注：拉伸图片是Joe Muscolino博士绘制，经授权可用于公众教育。文字是我添加的，作为对图片的原理解释。</t>
    <phoneticPr fontId="1" type="noConversion"/>
  </si>
  <si>
    <t>上身肌肉拉伸</t>
    <phoneticPr fontId="1" type="noConversion"/>
  </si>
  <si>
    <t>下身肌肉拉伸</t>
    <phoneticPr fontId="1" type="noConversion"/>
  </si>
  <si>
    <r>
      <rPr>
        <b/>
        <sz val="10"/>
        <color theme="1"/>
        <rFont val="等线"/>
        <family val="3"/>
        <charset val="134"/>
        <scheme val="minor"/>
      </rPr>
      <t xml:space="preserve">
</t>
    </r>
    <r>
      <rPr>
        <b/>
        <sz val="10"/>
        <color rgb="FFFF0000"/>
        <rFont val="等线"/>
        <family val="3"/>
        <charset val="134"/>
        <scheme val="minor"/>
      </rPr>
      <t>【充电学习社群】</t>
    </r>
    <r>
      <rPr>
        <sz val="10"/>
        <color theme="1"/>
        <rFont val="等线"/>
        <family val="3"/>
        <charset val="134"/>
        <scheme val="minor"/>
      </rPr>
      <t xml:space="preserve">这是我在B站运营的健身学习社群，饮食训练的干货讲解，每月5元，微信扫描下面的二维码可加入。内容：①B站图文动态5篇/月②B站直播课1次/月（会发剪辑版回放） ③充电粉丝的微信群聊（二维码在每个充电动态的制定评论） ④每月1号把上月所有内容整理打包上传网盘，用B站私聊发给所有充电用户（便于你转存收纳）
</t>
    </r>
    <phoneticPr fontId="1" type="noConversion"/>
  </si>
  <si>
    <t>我是本表作者B站好人松松↑持续更新健身讲解↑</t>
    <phoneticPr fontId="1" type="noConversion"/>
  </si>
  <si>
    <t>配套视频</t>
    <phoneticPr fontId="2" type="noConversion"/>
  </si>
  <si>
    <t>解剖软件</t>
    <phoneticPr fontId="1" type="noConversion"/>
  </si>
  <si>
    <t>和标准解剖学相比，本表删除了健身动作里很少利用的关节活动（例：各关节的内外旋，髋屈、踝伸），删除了参与关节活动但非健身目标的肌肉（例：肩屈时的喙肱肌）</t>
    <phoneticPr fontId="2" type="noConversion"/>
  </si>
  <si>
    <t>简化总结</t>
    <phoneticPr fontId="2" type="noConversion"/>
  </si>
  <si>
    <t>足跖屈</t>
  </si>
  <si>
    <t>饮食</t>
    <phoneticPr fontId="1" type="noConversion"/>
  </si>
  <si>
    <t>配套B站讲解视频
https://www.bilibili.com/video/BV1Hk4y187jF</t>
    <phoneticPr fontId="1" type="noConversion"/>
  </si>
  <si>
    <t>配套B站讲解视频https://www.bilibili.com/video/BV1mM6JY6Ei9</t>
    <phoneticPr fontId="1" type="noConversion"/>
  </si>
  <si>
    <t>没有配套视频
看图就懂</t>
    <phoneticPr fontId="1" type="noConversion"/>
  </si>
  <si>
    <r>
      <rPr>
        <b/>
        <sz val="10"/>
        <color rgb="FFFF0000"/>
        <rFont val="等线"/>
        <family val="3"/>
        <charset val="134"/>
        <scheme val="minor"/>
      </rPr>
      <t xml:space="preserve">
【代做个人方案】</t>
    </r>
    <r>
      <rPr>
        <sz val="10"/>
        <color theme="1"/>
        <rFont val="等线"/>
        <family val="3"/>
        <charset val="134"/>
        <scheme val="minor"/>
      </rPr>
      <t xml:space="preserve">如果你看不懂B站配套视频，要我代给你做个人减脂或增肌方案（饮食+训练），请微信扫码下面这个腾讯文档，认真填写个人调查问卷，我3天左右回复到你电邮
</t>
    </r>
    <phoneticPr fontId="1" type="noConversion"/>
  </si>
  <si>
    <t>训练组数</t>
    <phoneticPr fontId="2" type="noConversion"/>
  </si>
  <si>
    <t>配重选择</t>
    <phoneticPr fontId="2" type="noConversion"/>
  </si>
  <si>
    <t>是否力竭</t>
    <phoneticPr fontId="2" type="noConversion"/>
  </si>
  <si>
    <t>组间休息</t>
    <phoneticPr fontId="2" type="noConversion"/>
  </si>
  <si>
    <t>知识准备</t>
    <phoneticPr fontId="2" type="noConversion"/>
  </si>
  <si>
    <t>训练频率</t>
    <phoneticPr fontId="1" type="noConversion"/>
  </si>
  <si>
    <t>①女性不太需要练胸大肌，每两轮三分化时，拿一轮来跳过练胸日，相当于练胸频率减半；②女性的配重选择可以稍轻（以能做10-15次重复的配重为主）；③女性的组间休息可以稍短（大肌群2分钟 小肌群1.5分钟）</t>
    <phoneticPr fontId="1" type="noConversion"/>
  </si>
  <si>
    <t>本表的组数范围比较大（20组上下），可根据自己疲劳度来酌情增减，一次训练总时长一般1-1.5小时</t>
    <phoneticPr fontId="1" type="noConversion"/>
  </si>
  <si>
    <t>分化选择</t>
    <phoneticPr fontId="2" type="noConversion"/>
  </si>
  <si>
    <t>平均每周练要3-5次，如果长期无法达到每周3次的频率则建议放弃力训，休息时间任意安排，不需要一轮结束才允许休息</t>
  </si>
  <si>
    <t>力竭与否</t>
    <phoneticPr fontId="2" type="noConversion"/>
  </si>
  <si>
    <r>
      <t>碳水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</si>
  <si>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蛋白质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</si>
  <si>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碳水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</si>
  <si>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r>
      <t>蛋白质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</si>
  <si>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t xml:space="preserve">
增肌减脂确实可以同时进行，比如一个刚开始力训的新手，即便Ta用的是减脂饮食配额让体重下降，Ta的肌肉量仍然可能是略微增长的，但这种增肌量和用增肌饮食配额是不能比的。
又如一个人把饮食热量设置在平衡位置，长期体重保持不变，那么Ta可能肌肉是极微弱增长的，脂肪是极微弱减少的，但这种增肌量和减脂量是和正常的增肌或减脂饮食配额没法比的。
所以，这些“增肌减脂同时进行”的情况确实存在，但并不是大家希望的那样“增肌和减脂两头都同时最大化，用一倍的时间达成别人两倍时间的效果”，否则，健身就不需要分为“增肌期”和“减脂期”了，大家所有时间都应该是“增肌减脂同时进行期”。总之，该减脂就减脂，该增肌就增肌，而不用去想要“两头都要同时最大化”。
</t>
    <phoneticPr fontId="2" type="noConversion"/>
  </si>
  <si>
    <t xml:space="preserve">
14.高尿酸/痛风患者建议怎样处理饮食？
</t>
    <phoneticPr fontId="2" type="noConversion"/>
  </si>
  <si>
    <t xml:space="preserve">
15.胰岛素抵抗/二型糖尿病患者建议怎么处理饮食？
</t>
    <phoneticPr fontId="2" type="noConversion"/>
  </si>
  <si>
    <t xml:space="preserve">
16.为什么不要追求增肌减脂同时进行？
</t>
    <phoneticPr fontId="2" type="noConversion"/>
  </si>
  <si>
    <r>
      <t>碳水</t>
    </r>
    <r>
      <rPr>
        <i/>
        <sz val="10"/>
        <color rgb="FF000000"/>
        <rFont val="等线"/>
        <family val="3"/>
        <charset val="134"/>
      </rPr>
      <t>（输入配额请看视频20分27秒）</t>
    </r>
    <phoneticPr fontId="1" type="noConversion"/>
  </si>
  <si>
    <r>
      <t>蛋白质</t>
    </r>
    <r>
      <rPr>
        <i/>
        <sz val="10"/>
        <color rgb="FF000000"/>
        <rFont val="等线"/>
        <family val="3"/>
        <charset val="134"/>
      </rPr>
      <t>（输入配额请看视频20分27秒）</t>
    </r>
    <phoneticPr fontId="1" type="noConversion"/>
  </si>
  <si>
    <t>哑铃箭步蹲（单腿动作 无需大哑铃）</t>
    <phoneticPr fontId="1" type="noConversion"/>
  </si>
  <si>
    <t>哑铃深蹲（又叫高脚杯深蹲）</t>
    <phoneticPr fontId="2" type="noConversion"/>
  </si>
  <si>
    <t>其他：内蒙牛肉干、低糖鸡肉干、乳制品、</t>
    <phoneticPr fontId="1" type="noConversion"/>
  </si>
  <si>
    <t>* 零食/夜宵的设计热量就并不多，如果不吃的话，就在其他各餐多吃几口瘦肉或主食即可</t>
    <phoneticPr fontId="1" type="noConversion"/>
  </si>
  <si>
    <t>* 这10%的少量碳水是用来抵扣本列未计入的牛奶、蔬菜、调料里的碳水，不是用来专门吃碳水食物的</t>
  </si>
  <si>
    <t>不吃碳水食物（面包、米面、奶茶、水果等）</t>
    <phoneticPr fontId="1" type="noConversion"/>
  </si>
  <si>
    <t>不吃糖油混合物（饼干、膨化、甜品糕点等）</t>
    <phoneticPr fontId="1" type="noConversion"/>
  </si>
  <si>
    <t>鸡蛋、蔬菜、无糖饮料等。可参考本套表17</t>
    <phoneticPr fontId="1" type="noConversion"/>
  </si>
  <si>
    <r>
      <rPr>
        <sz val="9"/>
        <color rgb="FFFF0000"/>
        <rFont val="等线"/>
        <family val="3"/>
        <charset val="134"/>
      </rPr>
      <t>* 就是垫点碳水，不是正式“一餐”</t>
    </r>
    <r>
      <rPr>
        <sz val="9"/>
        <color rgb="FF000000"/>
        <rFont val="等线"/>
        <family val="3"/>
        <charset val="134"/>
      </rPr>
      <t xml:space="preserve">
* 只能吃到五六分饱，全饱无法锻炼
* 吃了就准备开练，不需要专门等待休息</t>
    </r>
    <phoneticPr fontId="1" type="noConversion"/>
  </si>
  <si>
    <t>* 最好能练完后半小时内开始吃上
* 本餐如要吃蔬菜，少吃后吃以免压制胰岛素
* 此时已经不是普通饭点，怎么备餐？ a.提前从食堂打包  b.叫外卖 c.吃餐馆 d.便携快碳（吐司面包、馒头花卷、烤馍、营养米粉、旺仔小馒头等）+蛋白粉</t>
    <phoneticPr fontId="1" type="noConversion"/>
  </si>
  <si>
    <t>* 瘦肉只有：①没有白色脂肪层的猪牛羊肉  ②去皮的鸡鸭肉 ③鱼虾贝 ④肝肾肚血心</t>
    <phoneticPr fontId="1" type="noConversion"/>
  </si>
  <si>
    <t>【糖油混合物】饼干、蛋糕、点心、糕点、甜品、油条、煎饼、花式面包、膨化食品等</t>
  </si>
  <si>
    <t>* 糖油混合物的脂肪率20-40%，吃200克就能耗完全天脂肪配额，只能偶尔吃点解馋</t>
  </si>
  <si>
    <t>* 糖油混合物的脂肪率20-40%，吃200克就能耗完全天脂肪配额，只能偶尔吃点解馋</t>
    <phoneticPr fontId="1" type="noConversion"/>
  </si>
  <si>
    <t>* 食堂外卖的宽油炒鸡蛋，每个鸡蛋的蛋白质只有6g，脂肪或高达20g以上，非常占据脂肪配额</t>
    <phoneticPr fontId="1" type="noConversion"/>
  </si>
  <si>
    <t>【个别吸油菜】炒鸡蛋、炒茄子</t>
    <phoneticPr fontId="1" type="noConversion"/>
  </si>
  <si>
    <t xml:space="preserve">
17.有什么低热量能短暂填肚子的零食？
</t>
    <phoneticPr fontId="2" type="noConversion"/>
  </si>
  <si>
    <t>不吃碳水食物（面包、米面、奶茶等）</t>
    <phoneticPr fontId="1" type="noConversion"/>
  </si>
  <si>
    <t>不吃专门的碳水食物（面包、米面、奶茶等）</t>
    <phoneticPr fontId="1" type="noConversion"/>
  </si>
  <si>
    <t>配套B站讲解视频
请对照视频讲解填表
https://www.bilibili.com/video/BV1zu4m1N76R
实在不想自己弄就扫码右边代做个人方案</t>
    <phoneticPr fontId="1" type="noConversion"/>
  </si>
  <si>
    <t>《增肌问答汇总》第17问举例的低热量零食</t>
  </si>
  <si>
    <t>④零食/夜宵</t>
    <phoneticPr fontId="1" type="noConversion"/>
  </si>
  <si>
    <t>《减脂问答汇总》第23问举例的低热量零食</t>
  </si>
  <si>
    <t xml:space="preserve">
不要理解成一直天天顿顿用食物称来称重，而是初期把你经常性食物测一下就行了：
①碳水很好定量，米饭/馒头等主食的重量是大体固定的，但提醒面条/米线/卷饼的饱腹感很低，一份的碳水量很大（一般80-160g之巨），可以吃但必须定量一次；
②蛋白质的定量，早饭鸡蛋牛奶按数量论很简单，午饭晚饭瘦肉需要称重几次培养对瘦肉体积的认识，参考数据：小鸡腿蛋白质15g，大鸡腿蛋白质40g，一般瘦肉炒菜的蛋白质不容易超过20g；
③脂肪则不用定量，就用表格里的脂肪摄入推荐模式，早饭吃鸡蛋牛奶，午饭晚饭吃大众带油瘦肉炒菜，但基本排除高脂肉、糖油混合物，脂肪摄入就合适的。
如果初期从不定量，一定会陷入想象，让碳水吃得太多或太少，蛋白质则往往又吃不够。所以，初期定量是很有意义的，就像我们打领带或化妆要对着镜子一样，不是说要对着镜子丝毫不差，但没有这面镜子，就一定会搞歪，所以要忍耐这个初期过程。
生熟问题：米饭、面条的生熟重量差别很大，所以表格里生熟重量都写了，一定要分清；燕麦片、燕麦麸皮是指干重，不是指加水后的重量，因为每个人加水量是任意的；玉米、土豆、红薯的生熟重量差别不大，所以无需区分生熟。
</t>
    <phoneticPr fontId="2" type="noConversion"/>
  </si>
  <si>
    <t xml:space="preserve">
我们的饮食方案，每餐都是主食（量还行）+你喜欢的瘦肉菜、蔬菜（什么菜系、做法都可以，只需要是瘦肉而非高脂肉），排除的食物就只有糖油混合物和高脂肉而已，所以就不痛苦，在如此宽松的饮食里，也不需要定期去“放纵”来“缓解痛苦”。在外就餐并不是“放纵”，主食量参考在家吃饭的量，比如你在家吃多大体积的米饭，你在外也吃那么多，不需要称量，大概即可；瘦肉菜随便吃，不限制，吃瘦肉不叫放纵；但一切高脂肉、糖油混合物（详见饮食表格里“脂肪”那列的红字举例的食物）基本不要碰，最多尝几口。
不过，如果你的饮食习惯是，不吃高脂肉，不吃糖油混合物，就会陷入痛苦，那你确实可以定期去“放纵”吃这些，但因为热量确实高，不可避免会影响减脂，这件事就自己取舍了。
</t>
    <phoneticPr fontId="2" type="noConversion"/>
  </si>
  <si>
    <t xml:space="preserve">
①最重要的是选择高饱腹感主食。表格提供的可选主食里，尽量选择饱腹感高的：米饭、燕麦麸、燕麦片、土豆、红薯、玉米；饱腹感一般的：面包、馒头花卷；放弃饱腹感特低的：面条、米线、卷饼（烙饼、炊饼、馕等）。
②多吃蔬菜。蔬菜能抗饿，除了力量训练的练后餐，其他任何各餐都是多吃、先吃蔬菜，既能压制胰岛素帮助减脂，又能帮助抗饿。
③吃够瘦肉。各餐蛋白质配额都给得较高，请把瘦肉吃足，觉得饿还可以超出一点吃。很多人是正餐的蛋白质吃不足，餐间转向去吃低饱腹感的水果和零食，当然就会更饿。
④用零食夜宵的配额来垫肚子。零食夜宵可以吃瘦肉、无糖饮料等单位热量饱腹感较高的食品，清单推荐请看第23个问答“有什么低热量能短暂填肚子的零食”
⑤增加一定有氧来换取碳水。有氧每消耗100大卡可以多吃25g碳水（约为80g米饭），有氧热量消耗参考饮食表格末尾的《每小时有氧的热量消耗》，但此法未必有用，因为有的人在做有氧后反而更饿，置换出的碳水还不够ta吃。
</t>
    <phoneticPr fontId="2" type="noConversion"/>
  </si>
  <si>
    <t xml:space="preserve">
【面条/米线/卷饼（烙饼、炊饼、馕等）】容易被低估碳水量。这些是饱腹感最低的主食，一份的碳水量高达80-160g，一顿能吃很多但还感觉不出来。增肌也只有碳水量最大的练后餐会考虑作为主食（饱腹感会比较低，对吃不下碳水的人比较有利）。如果经常要吃，请务必自己定量一次。碳水率：熟面条23%，凉面和米线33%，未下锅的生鲜面50%，未下锅的干面70%，卷饼（烙饼、炊饼、馕等）50%。
【菜肴的瘦肉量】容易被高估蛋白质。食堂外卖餐馆的一人份瘦肉菜肴，瘦肉量一般很难超过100g（蛋白质25g），牛肉、虾肉等昂贵的瘦肉会更少，切勿觉得正餐有一个瘦肉炒菜就蛋白质充足了（除非是体重很小的女性）。正餐里的瘦肉确实无法吃足，请参考问答8“食堂外卖餐馆的瘦肉量不够怎么办”的指导。
【个别特殊菜肴】容易被低估脂肪量。绝大部分家常菜带油是无妨的，但个别几道菜需要回避：a.炒鸡蛋（例如西红柿炒鸡蛋），一个鸡蛋加上吸油量脂肪动辄30g，会花完全天脂肪配额的一半甚至更多，一定要回避。如果非吃炒鸡蛋不可，请自己在家用两三克油去做。b.炒茄子，茄子是能极度吸油，倒多少油进去，起锅时会被吸干，一般回避这道菜。c.油炸菜，如炸蘑菇、炸酥肉、炸鸡炸鱼炸虾、猪大排（大排也是先油炸过的）。
</t>
    <phoneticPr fontId="2" type="noConversion"/>
  </si>
  <si>
    <t xml:space="preserve">
【糖油混合物】面粉+油制作的食物，一般碳水率30%-50%，脂肪率20%-40%。举例：饼干、蛋糕、点心、糕点、甜品、油条、煎饼、花式面包、膨化食品等。如果要吃，只能用来解馋尝尝，要靠这些东西吃饱的话，脂肪摄入会爆炸。
【高脂肉】就是瘦肉之外的肉类，举例：鸡皮鸭皮、猪大排、糖醋里脊、锅包肉、炸鸡、烤肉、午餐肉、肥牛、肥羊、排骨、牛排、肉肠、肉饼、肉馅、肉丸。和瘦肉相比，脂肪率高得多而蛋白质率又低得多，不能作为健身饮食的日常食物。
【面条/米线/卷饼（烙饼、炊饼、馕等）】这些是饱腹感最低的主食，一份的碳水量高达80-160g，一顿能吃很多但还感觉不出来。增肌也只有碳水量最大的练后餐会考虑作为主食（饱腹感会比较低，对吃不下碳水的人比较有利）。如果经常要吃，请务必自己定量一次。碳水率：熟面条23%，凉面和米线33%，未下锅的生鲜面50%，未下锅的干面70%，卷饼（烙饼、炊饼、馕等）50%。
【瘦肉】表格里是肉是指瘦肉，瘦肉的脂肪率一般低于5%，基本只有：没有白色脂肪层的猪牛羊肉+去皮的鸡鸭肉+鱼虾+肝肾肚血心。
【肉馅水饺】肉馅饺子不是米饭之类的纯碳水，而是碳水+五花肉，碳水和脂肪的比例起码是3:1，也有3:2的，作为一餐主食，会比吃纯碳水主食额外附赠一些脂肪20-40g脂肪摄入，比较占脂肪配额。大概数据：速冻水饺大小，每只碳水4g，蛋白质1g，脂肪1.5g。不建议作为基础碳水，只能偶尔可以。
【肉包子】肉包子不是馒头，而是馒头+五花肉。一般不吃，换成馒头或者素包子。有肉包子的地方，一定有馒头或素包子，直接替换掉。
【动物内脏】肝、肾、肚、血、心是干净的蛋白质，等同于表格里的瘦肉；脑、舌，脂肪率较高，相当于轻度的五花肉，只能偶尔浅尝；肠，脂肪率很高，相当于五花肉，基本不吃。注意肝不包括法式鹅肝，那是故意制造的脂肪肝，接近于直接喝油。
【汉堡】如果一定要吃汉堡，只能吃这几种堡（肯德基去皮奥尔良堡/麦当劳去皮板烧堡/麦当劳去芝士双吉堡/麦当劳鳕鱼堡/汉堡王果木鸡腿堡，其他汉堡特别是安格斯之类的牛肉堡的脂肪都是爆炸级别的）。上述汉堡的数据大概是碳水30g+ 蛋白质20g+  脂肪20g，作为一餐的话，碳水不够，需要再吃点纯碳水食物，但又不宜吃两个堡去补碳水，因为这样脂肪会太高。还要提醒的是，既定配额要靠汉堡去吃可能会比较饿，因为汉堡算是一种饱腹感比较低的食物，所以不建议日常用汉堡作为配餐。
【煎蛋炒蛋】一个煎蛋是6g蛋白质，因为巨量吸油，脂肪量至少20g，能花掉一大笔脂肪配额，非常不划算，一般不吃。除非自己煎蛋，定量用3-5g油就能成功煎蛋。
【水果】水果的实质是糖水（蔗糖/果糖/葡萄糖+水），要占据碳水配额。吃水果就是吃糖，要置换出主食的碳水出来，置换办法和数据见饮食表格指导。
</t>
    <phoneticPr fontId="1" type="noConversion"/>
  </si>
  <si>
    <t xml:space="preserve">
一般不需要。这是因为，体重增加10kg，基础代谢才增加约100多大卡，这时候都未必抹平了热量盈余。而我们增肌期一般不会体重增加10kg以上，所以一旦最初的饮食热量是能让体重缓长的，那么整个增肌期都不用太调整配额。确实体重完全停滞了，就按问答1“执行了一个月但体重不长该怎么调整”去增加一笔饮食热量。
而减脂期不同，大体重减脂的体重很可能有数个10kg，所以他们就需要在体重降低超过10kg后，随着基础代谢的降低，应该对应降低约100多大卡的饮食配额。
</t>
    <phoneticPr fontId="2" type="noConversion"/>
  </si>
  <si>
    <t xml:space="preserve">
停止增肌的标准主要取决于个人审美。BMI=体重kg÷身高m÷身高m，如果介意发胖，男性23&lt;BMI&lt;24，女性21&lt;BMI&lt;22就可以考虑减脂；如果不介意发胖，可以继续增到男性24&lt;BMI&lt;25，女性22&lt;BMI&lt;23再考虑减脂；但一般不建议增到更高体重了，除非是个人有强烈意愿。
</t>
    <phoneticPr fontId="2" type="noConversion"/>
  </si>
  <si>
    <t xml:space="preserve">
如果你是体重停滞不涨，需要加饮食热量，请参考问答1“执行了一个月但体重不长该怎么调整”去加饮食热量。这里说的低热量零食，不是为了加饮食热量的，而是用于体重增速已经合适（说明饮食热量是合适的），但还想额外吃零食夜宵的情况。
首先考虑优化正餐：a.正餐主食尽量选择饱腹感高的：米饭、燕麦麸、燕麦片、土豆、红薯、玉米，而不要选择饱腹感特低的：面条、米线、卷饼（烙饼、炊饼、馕等）；b.正餐多吃蔬菜，几乎无热量但能提供一些饱腹感。在此之外，餐间或夜宵还想吃东西，可以考虑以下零食：
①蛋白质类
低糖鸡肉干（比牛肉干便宜，碳水率即糖率选15%以内的）
内蒙牛肉干（必须是内蒙的，其他牛肉干碳水率即糖率高达30%）
柏香去皮熟鸡腿（需冷冻，微波炉加热，一个40g蛋白质）
泰森鸡胸肉条（需冷冻，微波炉加热，每袋20-30g蛋白质）
无穷盐焗鸡腿（真空装，无需加热，去皮吃，一个20g蛋白质）
②本身热量很低
卫龙海带丝/魔芋爽（独立小袋装，有一点油可以挤一下）
各种魔芋类零食商品（魔芋类零食产品有很多，自己搜搜）
各种蔬菜（但土豆/玉米/山药/芋头等不是蔬菜，而是碳水主食）
③本身热量不低但能吃的量很少
有友泡椒凤爪（独立小袋装，本身是轻度五花肉，但脚皮的重量很轻，口味太辣了也吃不了几块）
黑巧克力（本身是近乎碳脂各半的高热量食物，但买80%以上黑巧浓度就会很苦，所以吃不了两三块）
④无热量饮料
纯水乐苏打气泡水（能短暂填肚子，也能给口腔一点碱性，减少舌炎）
无糖气泡饮料（能短暂填肚子，节约碳水配额，糖饮料爱好者必须转为喝代糖饮料）
</t>
    <phoneticPr fontId="2" type="noConversion"/>
  </si>
  <si>
    <t xml:space="preserve">
餐间或睡前觉得饿，首先考虑优化正餐：a.正餐主食尽量选择饱腹感高的：米饭、燕麦麸、燕麦片、土豆、红薯、玉米，而不要选择饱腹感特低的：面条、米线、卷饼（烙饼、炊饼、馕等）；b.正餐多吃蔬菜，几乎无热量但能提供一些饱腹感。在此之外，餐间或夜宵还想吃东西，可以考虑以下零食：
①蛋白质类
低糖鸡肉干（比牛肉干便宜，碳水率即糖率选15%以内的）
内蒙牛肉干（必须是内蒙的，其他牛肉干碳水率即糖率高达30%）
柏香去皮熟鸡腿（需冷冻，微波炉加热，一个40g蛋白质）
泰森鸡胸肉条（需冷冻，微波炉加热，每袋20-30g蛋白质）
无穷盐焗鸡腿（真空装，无需加热，去皮吃，一个20g蛋白质）
②本身热量很低
卫龙海带丝/魔芋爽（独立小袋装，有一点油可以挤一下）
各种魔芋类零食商品（魔芋类零食产品有很多，自己搜搜）
各种蔬菜（但土豆/玉米/山药/芋头等不是蔬菜，而是碳水主食）
③本身热量不低但能吃的量很少
有友泡椒凤爪（独立小袋装，本身是轻度五花肉，但脚皮的重量很轻，口味太辣了也吃不了几块）
黑巧克力（本身是近乎碳脂各半的高热量食物，但买80%以上黑巧浓度就会很苦，所以吃不了两三块）
④无热量饮料
纯水乐苏打气泡水（能短暂填肚子，也能给口腔一点碱性，减少舌炎）
无糖气泡饮料（能短暂填肚子，节约碳水配额，糖饮料爱好者必须转为喝代糖饮料）
</t>
    <phoneticPr fontId="2" type="noConversion"/>
  </si>
  <si>
    <t xml:space="preserve">
为了让血糖更加平缓：
①在既定的总热量里，要把碳水总量给得稍低一点，蛋白质给得稍高一点，可以按我视频发的普通人配额表的基础上，把碳水让渡大概1-2成左右加给蛋白质，例如碳水减0.3g/kg，蛋白质加0.3g/kg。
②主食请自己优先用几种易得的中GI碳水：燕麦麸皮、意面、蒸红薯、蒸土豆、蒸甜玉米（注意不是糯玉米）来提供（计算食物重量的营养率在视频23分10秒都写了的），确实没有的话也可以用米饭之类的快碳来提供（但请劣后选择）。其中早饭碳水吃燕麦麸皮是很推荐的，研究表明它超高的膳食纤维对改善二糖颇有效果（甜味剂可以用一点白糖/蜂蜜/酸奶等）。
③很重要的是各餐一定要多吃、先吃蔬菜，再吃肉，最后吃主食，这样能有效地压制血糖。
</t>
    <phoneticPr fontId="2" type="noConversion"/>
  </si>
  <si>
    <t xml:space="preserve">
蛋白质来源里鸡蛋、牛奶、蛋白粉是没嘌呤的，肉类里猪牛羊嘌呤较低，建议：
①早饭吃鸡蛋牛奶，午饭晚饭吃瘦肉优先用嘌呤较少的牛肉，少用鸡肉、海鲜；
②如果有蛋白粉，瘦肉可以减半，另一半蛋白质用蛋白粉；
③大量喝水，每天达到2-3L；
④控制果糖摄入，主要来源是水果和糖饮料；
⑤严控啤酒白酒，尽量别喝；
⑥定期复查，严重超标就遵医嘱吃药。
</t>
    <phoneticPr fontId="2" type="noConversion"/>
  </si>
  <si>
    <r>
      <rPr>
        <b/>
        <sz val="16"/>
        <color rgb="FFFF0000"/>
        <rFont val="等线"/>
        <family val="3"/>
        <charset val="134"/>
      </rPr>
      <t>每小时</t>
    </r>
    <r>
      <rPr>
        <b/>
        <sz val="16"/>
        <color rgb="FF000000"/>
        <rFont val="等线"/>
        <family val="3"/>
        <charset val="134"/>
      </rPr>
      <t>有氧热量消耗</t>
    </r>
    <phoneticPr fontId="8" type="noConversion"/>
  </si>
  <si>
    <r>
      <t xml:space="preserve">平地走
</t>
    </r>
    <r>
      <rPr>
        <sz val="8"/>
        <color rgb="FF000000"/>
        <rFont val="等线"/>
        <family val="3"/>
        <charset val="134"/>
      </rPr>
      <t>*按步数或速度计算均可</t>
    </r>
    <phoneticPr fontId="8" type="noConversion"/>
  </si>
  <si>
    <t>爬坡走</t>
    <phoneticPr fontId="1" type="noConversion"/>
  </si>
  <si>
    <t>坡度10°（很累）</t>
    <phoneticPr fontId="1" type="noConversion"/>
  </si>
  <si>
    <r>
      <t xml:space="preserve">跳操跟练
</t>
    </r>
    <r>
      <rPr>
        <sz val="8"/>
        <color rgb="FF000000"/>
        <rFont val="等线"/>
        <family val="3"/>
        <charset val="134"/>
      </rPr>
      <t>*休息时间不要计入</t>
    </r>
    <phoneticPr fontId="8" type="noConversion"/>
  </si>
  <si>
    <t>室内其他项目</t>
    <phoneticPr fontId="8" type="noConversion"/>
  </si>
  <si>
    <t>划船机</t>
    <phoneticPr fontId="8" type="noConversion"/>
  </si>
  <si>
    <t>真人格斗</t>
    <phoneticPr fontId="8" type="noConversion"/>
  </si>
  <si>
    <r>
      <t>【数据来源】①游泳：</t>
    </r>
    <r>
      <rPr>
        <i/>
        <sz val="9"/>
        <color rgb="FF000000"/>
        <rFont val="等线"/>
        <family val="3"/>
        <charset val="134"/>
      </rPr>
      <t>Understanding Nutrition(16th edition)</t>
    </r>
    <r>
      <rPr>
        <sz val="9"/>
        <color rgb="FF000000"/>
        <rFont val="等线"/>
        <family val="3"/>
        <charset val="134"/>
      </rPr>
      <t>, pp.236；②骑行（时速20km以上）、室内单车、室内划船机、足球、拳击、跳绳、舞蹈、椭圆仪、普拉提：2011 Compendium of Physical Activities: a second update of codes and MET values，</t>
    </r>
    <r>
      <rPr>
        <i/>
        <sz val="9"/>
        <color rgb="FF000000"/>
        <rFont val="等线"/>
        <family val="3"/>
        <charset val="134"/>
      </rPr>
      <t>Medicine &amp; science in sports &amp; exercise 43.8 (2011)</t>
    </r>
    <r>
      <rPr>
        <sz val="9"/>
        <color rgb="FF000000"/>
        <rFont val="等线"/>
        <family val="3"/>
        <charset val="134"/>
      </rPr>
      <t>；③其他运动：《中国健康成年人身体活动能量消耗参考值》，</t>
    </r>
    <r>
      <rPr>
        <i/>
        <sz val="9"/>
        <color rgb="FF000000"/>
        <rFont val="等线"/>
        <family val="3"/>
        <charset val="134"/>
      </rPr>
      <t>《中国运动医学杂志》2022年第5期</t>
    </r>
    <r>
      <rPr>
        <sz val="9"/>
        <color rgb="FF000000"/>
        <rFont val="等线"/>
        <family val="3"/>
        <charset val="134"/>
      </rPr>
      <t xml:space="preserve">
【数据处理】原数据提供的是每kg体重的热量消耗，本质是等比例函数，意即体重增加一倍，有氧消耗就增加一倍；但根据科研实测，体重与热量消耗的关系函数斜率是低于等比例函数的，意即体重增加一倍，有氧消耗虽会增加，但增加不到一倍。原数据的实验样本，一般都是中等体重的常规人群，他们的热量消耗功率是高于大体重人群的，如果用这个数据代入大体重者，则会高估大体重者的热量消耗。因此，我从80kg体重开始，体重每增加5kg，对热量消耗功率递减3%，如此来对冲对大体重者热量消耗的高估。</t>
    </r>
    <phoneticPr fontId="8" type="noConversion"/>
  </si>
  <si>
    <t>坡度5°（一般选择）</t>
    <phoneticPr fontId="1" type="noConversion"/>
  </si>
  <si>
    <t>每走一小时</t>
    <phoneticPr fontId="1" type="noConversion"/>
  </si>
  <si>
    <t xml:space="preserve"> * 如果你有主动或被动的有氧活动，请参考表16《每小时有氧热量消耗》的数字填写（注意这是平均到每天的数字，请算出你一周有氧消耗，再除以7来填入这行）</t>
  </si>
  <si>
    <t xml:space="preserve"> * 减脂的合适热量缺口为20%，应吃热量本该是平衡热量×0.8，但我们需要留出余地：一是因为研究表明人们在定量饮食里也会不自觉多吃约10-20%热量，二是因为下表有些食物的部分热量没有计入（如主食的蛋白质和脂肪），所以我们把应吃热量设计为理论平衡热量的1×0.8×0.8=0.64，算出的热量看似很低，不要被吓到，实际上你吃的热量是高于此数的，我们只是提前留了余地！</t>
  </si>
  <si>
    <t xml:space="preserve"> * 减脂的合适热量缺口为20%，应吃热量本该是平衡热量×0.8，但我们需要留出余地：一是因为研究表明人们在定量饮食里也会不自觉多吃约10-20%热量，二是因为下表有些食物的部分热量没有计入（如主食的蛋白质和脂肪），所以我们把应吃热量设计为理论平衡热量的1×0.8×0.8=0.64，算出的热量看似很低，不要被吓到，实际上你吃的热量是高于此数的，我们只是提前留了余地！</t>
    <phoneticPr fontId="1" type="noConversion"/>
  </si>
  <si>
    <t xml:space="preserve"> * 干净增肌合适热量盈余取5%，应吃热量本该是平衡热量×1.05，但我们需要留出余地：一是因为研究表明人们在定量饮食里也会不自觉多吃约10-20%热量，二是因为下表有些食物的部分热量没有计入（如主食的蛋白质和脂肪），所以我们把应吃热量设计为理论平衡热量的1×1.05×0.8=0.84，算出的热量看似偏低，实际上你吃的热量是高于此数的，我们只是提前留了余地！</t>
  </si>
  <si>
    <t xml:space="preserve"> * 干净增肌合适热量盈余取5%，应吃热量本该是平衡热量×1.05，但我们需要留出余地：一是因为研究表明人们在定量饮食里也会不自觉多吃约10-20%热量，二是因为下表有些食物的部分热量没有计入（如主食的蛋白质和脂肪），所以我们把应吃热量设计为理论平衡热量的1×1.05×0.8=0.84，算出的热量看似偏低，实际上你吃的热量是高于此数的，我们只是提前留了余地！</t>
    <phoneticPr fontId="1" type="noConversion"/>
  </si>
  <si>
    <t>* 食物的1234567是任选一种，不是都吃，每种食物互相等价，碳水/蛋白质的量相同，你可以只算自己要吃的食物       * 计算食物重量需要的营养率数据，参考视频23分10秒，初期要用食物称做定量饮食，建立饮食习惯后就不用了</t>
    <phoneticPr fontId="1" type="noConversion"/>
  </si>
  <si>
    <r>
      <t>休息日饮食</t>
    </r>
    <r>
      <rPr>
        <b/>
        <sz val="10"/>
        <color rgb="FFFFFFFF"/>
        <rFont val="等线"/>
        <family val="3"/>
        <charset val="134"/>
      </rPr>
      <t>（不力训就叫休息日 与是否有氧无关）</t>
    </r>
    <phoneticPr fontId="1" type="noConversion"/>
  </si>
  <si>
    <t>鸡蛋、蔬菜、无糖饮料等。可参考本套表18</t>
    <phoneticPr fontId="1" type="noConversion"/>
  </si>
  <si>
    <t>《增肌问答汇总》第17问举例的低热量零食</t>
    <phoneticPr fontId="1" type="noConversion"/>
  </si>
  <si>
    <t>只看文字很难理解，请观看我（好人松松）在B站发的《健身新手的完全解剖手册》7集系列视频（25年上半年更新完毕）来理解https://www.bilibili.com/video/BV1mM6JY6Ei9</t>
    <phoneticPr fontId="2" type="noConversion"/>
  </si>
  <si>
    <t>香蕉（小的20g碳水 大的30g碳水）</t>
    <phoneticPr fontId="1" type="noConversion"/>
  </si>
  <si>
    <t>饮料（脉动30g碳水 瓶装可乐50g碳水）</t>
    <phoneticPr fontId="1" type="noConversion"/>
  </si>
  <si>
    <t>旺仔小馒头42g装/娃哈哈八宝粥（30g碳水）</t>
    <phoneticPr fontId="1" type="noConversion"/>
  </si>
  <si>
    <r>
      <t xml:space="preserve">
大部分食物不是全国统一重量的，仍需自己定量，比较固定重量的食物只有以下这些：
【外卖米饭</t>
    </r>
    <r>
      <rPr>
        <sz val="8"/>
        <color theme="1"/>
        <rFont val="等线"/>
        <family val="3"/>
        <charset val="134"/>
        <scheme val="minor"/>
      </rPr>
      <t>（长方形盒）</t>
    </r>
    <r>
      <rPr>
        <sz val="10"/>
        <color theme="1"/>
        <rFont val="等线"/>
        <family val="3"/>
        <charset val="134"/>
        <scheme val="minor"/>
      </rPr>
      <t>】碳水100g/盒
【外卖米饭</t>
    </r>
    <r>
      <rPr>
        <sz val="8"/>
        <color theme="1"/>
        <rFont val="等线"/>
        <family val="3"/>
        <charset val="134"/>
        <scheme val="minor"/>
      </rPr>
      <t>（圆形扁盒）】</t>
    </r>
    <r>
      <rPr>
        <sz val="10"/>
        <color theme="1"/>
        <rFont val="等线"/>
        <family val="3"/>
        <charset val="134"/>
        <scheme val="minor"/>
      </rPr>
      <t>碳水75g/盒
【吐司切片面包】碳水25g/片
【鸡翅根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】蛋白质8g/个（鸡翅根形似小鸡腿，但仔细看不是鸡腿的样子）
【小鸡腿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】蛋白质15g/个（小鸡腿就是全鸡腿的小腿部分，又称琵琶腿）
【全鸡腿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】蛋白质40g/个（全鸡腿就是整个鸡腿，比如“手枪鸡腿”）
【全鸭腿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 xml:space="preserve">】蛋白质20g/个（鸭腿比鸡腿的肉少得多，蛋白质有限）
【苹果/橙子/香蕉】碳水20-30g/个
【蓝莓】碳水15g/盒
</t>
    </r>
    <phoneticPr fontId="2" type="noConversion"/>
  </si>
  <si>
    <t xml:space="preserve">
18.有什么可以用于练前练后餐的便携碳水？
</t>
    <phoneticPr fontId="2" type="noConversion"/>
  </si>
  <si>
    <r>
      <t xml:space="preserve">
便携碳水主要用于练前餐（练前餐就是一份垫肚子的小碳水）。练后餐如果吃正餐不方便，也可以用便携碳水+蛋白粉，但饱腹感往往会比较低。
【吐司切片面包】碳水25g/片
【速冻或现售馒头】碳水率50%左右，自行定量
【旺仔小馒头42g装】碳水30g/袋
【娃哈哈罐装八宝粥】碳水30g/罐
【沈大成豆沙青团】碳水45g/个，注意只能是豆沙的，其他口味脂肪太高
【红螺牌驴打滚】碳水10g/个，甜味剂是麦芽糖，不产生果糖，略优于白砂糖
【各品牌营养米粉】碳水率75%左右，搜索词加“营养”二字，否则全是婴儿米粉
【各品牌山西纯碱烤馍】碳水率75%左右，很便宜，味道类似葱香饼干
【各品牌云片糕】碳水率80%左右，自行定量
【BHB袋装熟板栗】碳水35g/袋，但不宜作为练后碳水，因为GI不算高
【香蕉】蔗糖果糖葡萄糖合计20-30g/根，可以用于练前练中的小碳水，但不能作为练后主要碳水
【脉动】蔗糖30g/瓶，可以用于练前练中的小碳水，但不能作为练后主要碳水
【宝矿力】蔗糖30g/瓶，可以用于练前练中的小碳水，但不能作为练后主要碳水
【含糖可乐】蔗糖50g/瓶，可以用于练前练中的小碳水，但不能作为练后主要碳水
</t>
    </r>
    <r>
      <rPr>
        <sz val="9"/>
        <color theme="1"/>
        <rFont val="等线"/>
        <family val="3"/>
        <charset val="134"/>
        <scheme val="minor"/>
      </rPr>
      <t xml:space="preserve">*为什么糖制品（水果、糖饮料）可以用于练前餐那种小碳水，或者练后餐搭着吃，但练后餐主要碳水不能靠它？因为淀粉类碳水是全部分解为葡萄糖，而糖制品碳水是分解为大约一半葡萄糖+一半果糖。果糖不刺激胰岛素，也有每日三五十克的摄入限量。如果是糖制品作为练后主要碳水，既不利于提高胰岛素，又会导致果糖摄入。所以，我们日常的绝大部分碳水都应该是淀粉类，而不应该是糖制品（水果、糖饮料）。
</t>
    </r>
    <phoneticPr fontId="2" type="noConversion"/>
  </si>
  <si>
    <t>更多便携碳水详见本套表18</t>
    <phoneticPr fontId="1" type="noConversion"/>
  </si>
  <si>
    <t>《减脂问答汇总》第23问举例的低热量零食</t>
    <phoneticPr fontId="1" type="noConversion"/>
  </si>
  <si>
    <t xml:space="preserve"> * 减脂的合适热量缺口为20%，但研究表明人们在定量饮食里也会不自觉多吃20%热量，所以我们把应吃热量设计为理论平衡热量的1×0.8×0.8=0.64，实际上你吃的热量是高于此数的，我们只是留了余地！</t>
    <phoneticPr fontId="1" type="noConversion"/>
  </si>
  <si>
    <t>更多便携碳水在表17《减脂问答汇总》第24问</t>
    <phoneticPr fontId="1" type="noConversion"/>
  </si>
  <si>
    <t>更多便携碳水在表18《增肌问答汇总》第18问</t>
    <phoneticPr fontId="1" type="noConversion"/>
  </si>
  <si>
    <r>
      <t xml:space="preserve">【便宜版】①卧推凳1个 ②弹力带3-4根（男性20-60磅，女性10-30磅） ③弹力带把手2个（为了减少勒手不适） ④弹力带门扣1个（扣在门缝位置能提供不同高度的固定位）  *弹力带的缺点：一个动作里随着动作行程，弹力带被拉长，阻力会猛增，会有“刚开始没阻力，做一小段阻力就过大”的负面效果，所以并不建议这种便宜版方案
【稍贵版】①卧推凳1个 ②哑铃3-4对（男性单个重量5-20kg，女性单个重量2.5-10kg）或可调节哑铃  </t>
    </r>
    <r>
      <rPr>
        <sz val="10"/>
        <color rgb="FFFF0000"/>
        <rFont val="等线"/>
        <family val="3"/>
        <charset val="134"/>
        <scheme val="minor"/>
      </rPr>
      <t>*闲鱼有便宜的二手货可以看看</t>
    </r>
    <r>
      <rPr>
        <sz val="10"/>
        <color theme="1"/>
        <rFont val="等线"/>
        <family val="3"/>
        <charset val="134"/>
        <scheme val="minor"/>
      </rPr>
      <t xml:space="preserve">
【昂贵版】除了上述哑铃外，额外购买杠铃和力量架，价格远高于健身房办卡，相当于搭建一个家庭小型健身房，请改用健身房力训计划</t>
    </r>
    <phoneticPr fontId="2" type="noConversion"/>
  </si>
  <si>
    <t>预测卧推/深蹲的最大力量</t>
    <phoneticPr fontId="2" type="noConversion"/>
  </si>
  <si>
    <t>作者</t>
    <phoneticPr fontId="2" type="noConversion"/>
  </si>
  <si>
    <t>预测最大力量的公式(单位kg)</t>
  </si>
  <si>
    <t>输入你的配重</t>
    <phoneticPr fontId="2" type="noConversion"/>
  </si>
  <si>
    <t>输入你的力竭次数</t>
    <phoneticPr fontId="2" type="noConversion"/>
  </si>
  <si>
    <t>你的最大力量预测值</t>
    <phoneticPr fontId="2" type="noConversion"/>
  </si>
  <si>
    <t>准确性检验</t>
    <phoneticPr fontId="2" type="noConversion"/>
  </si>
  <si>
    <t>Adams</t>
  </si>
  <si>
    <t>最大力量=配重/(1-0.02×力竭次数)</t>
  </si>
  <si>
    <t>Brown</t>
  </si>
  <si>
    <t>最大力量=(力竭次数×0.0328+0.9849)×配重</t>
  </si>
  <si>
    <t>对女性较准确</t>
    <phoneticPr fontId="2" type="noConversion"/>
  </si>
  <si>
    <t>Brzycki</t>
  </si>
  <si>
    <t>最大力量=配重/(1.0278-0.0278×力竭次数)</t>
  </si>
  <si>
    <t>Lander</t>
  </si>
  <si>
    <t>最大力量=配重/(1.013-0.0267123×力竭次数)</t>
  </si>
  <si>
    <t>Lombardi</t>
  </si>
  <si>
    <t>最大力量=力竭次数^0.1×配重</t>
  </si>
  <si>
    <t>对男性较准确</t>
    <phoneticPr fontId="2" type="noConversion"/>
  </si>
  <si>
    <t>Mayhew</t>
  </si>
  <si>
    <t>最大力量=配重/(0.522+0.419×e^(-0.055×力竭次数))</t>
  </si>
  <si>
    <t>O’Connor</t>
  </si>
  <si>
    <t>最大力量=0.025×(配重×力竭次数)+配重</t>
  </si>
  <si>
    <t>Wathen</t>
  </si>
  <si>
    <t>最大力量=配重/(0.488+0.538×e^(-0.075×力竭次数))</t>
  </si>
  <si>
    <t>Welday</t>
  </si>
  <si>
    <t>最大力量=(力竭次数×0.0333)×配重+配重</t>
  </si>
  <si>
    <r>
      <t>资料来源：</t>
    </r>
    <r>
      <rPr>
        <i/>
        <sz val="10"/>
        <color theme="1"/>
        <rFont val="等线"/>
        <family val="3"/>
        <charset val="134"/>
        <scheme val="minor"/>
      </rPr>
      <t>Accuracy of 1RM Prediction Equations Before and After Resistance Training in Three Different Lifts</t>
    </r>
    <phoneticPr fontId="2" type="noConversion"/>
  </si>
  <si>
    <t>使用说明：适用于自由卧推/深蹲，输入你做组的配重，和该配重的力竭次数（动作全程接近完全标准），只输数字，不要输入单位，自动出结果</t>
    <phoneticPr fontId="2" type="noConversion"/>
  </si>
  <si>
    <t>最大力量预测公式</t>
    <phoneticPr fontId="1" type="noConversion"/>
  </si>
  <si>
    <t>干枣</t>
    <phoneticPr fontId="1" type="noConversion"/>
  </si>
  <si>
    <t>鲜枣</t>
    <phoneticPr fontId="1" type="noConversion"/>
  </si>
  <si>
    <t>榴莲</t>
    <phoneticPr fontId="1" type="noConversion"/>
  </si>
  <si>
    <t>香蕉</t>
    <phoneticPr fontId="1" type="noConversion"/>
  </si>
  <si>
    <t>菠萝蜜</t>
    <phoneticPr fontId="1" type="noConversion"/>
  </si>
  <si>
    <t>苹果</t>
    <phoneticPr fontId="1" type="noConversion"/>
  </si>
  <si>
    <t>葡萄</t>
    <phoneticPr fontId="1" type="noConversion"/>
  </si>
  <si>
    <t>火龙果</t>
    <phoneticPr fontId="1" type="noConversion"/>
  </si>
  <si>
    <t>橙子</t>
    <phoneticPr fontId="1" type="noConversion"/>
  </si>
  <si>
    <t>柚子</t>
    <phoneticPr fontId="1" type="noConversion"/>
  </si>
  <si>
    <t>芒果</t>
    <phoneticPr fontId="1" type="noConversion"/>
  </si>
  <si>
    <t>李子</t>
    <phoneticPr fontId="1" type="noConversion"/>
  </si>
  <si>
    <t>西瓜</t>
    <phoneticPr fontId="1" type="noConversion"/>
  </si>
  <si>
    <t>哈密瓜</t>
    <phoneticPr fontId="1" type="noConversion"/>
  </si>
  <si>
    <t>提子</t>
    <phoneticPr fontId="1" type="noConversion"/>
  </si>
  <si>
    <t>橘子</t>
    <phoneticPr fontId="1" type="noConversion"/>
  </si>
  <si>
    <t>木瓜</t>
    <phoneticPr fontId="1" type="noConversion"/>
  </si>
  <si>
    <t>枇杷</t>
    <phoneticPr fontId="1" type="noConversion"/>
  </si>
  <si>
    <t>荔枝</t>
    <phoneticPr fontId="1" type="noConversion"/>
  </si>
  <si>
    <t>桂圆</t>
    <phoneticPr fontId="1" type="noConversion"/>
  </si>
  <si>
    <t>椰肉</t>
    <phoneticPr fontId="1" type="noConversion"/>
  </si>
  <si>
    <t>桑葚</t>
    <phoneticPr fontId="1" type="noConversion"/>
  </si>
  <si>
    <t>猕猴桃</t>
    <phoneticPr fontId="1" type="noConversion"/>
  </si>
  <si>
    <t>杏</t>
    <phoneticPr fontId="1" type="noConversion"/>
  </si>
  <si>
    <t>西梅</t>
    <phoneticPr fontId="1" type="noConversion"/>
  </si>
  <si>
    <t>梨</t>
    <phoneticPr fontId="1" type="noConversion"/>
  </si>
  <si>
    <t>桃</t>
    <phoneticPr fontId="1" type="noConversion"/>
  </si>
  <si>
    <t>圣女果（小番茄）</t>
    <phoneticPr fontId="1" type="noConversion"/>
  </si>
  <si>
    <t>其他主食</t>
    <phoneticPr fontId="1" type="noConversion"/>
  </si>
  <si>
    <t>贝贝南瓜</t>
    <phoneticPr fontId="1" type="noConversion"/>
  </si>
  <si>
    <t>传统南瓜</t>
    <phoneticPr fontId="1" type="noConversion"/>
  </si>
  <si>
    <t>碳水率</t>
    <phoneticPr fontId="1" type="noConversion"/>
  </si>
  <si>
    <t>便携碳水</t>
    <phoneticPr fontId="1" type="noConversion"/>
  </si>
  <si>
    <t>搜索“BHB板栗”，碳水35g/袋</t>
    <phoneticPr fontId="1" type="noConversion"/>
  </si>
  <si>
    <t>搜索“山西纯碱烤馍”，大袋装但保质期很长，口味类似葱香饼干</t>
    <phoneticPr fontId="1" type="noConversion"/>
  </si>
  <si>
    <t>搜索“豫派非油炸干脆面”，碳水27g/袋，口味类似小浣熊等油炸干脆面</t>
    <phoneticPr fontId="1" type="noConversion"/>
  </si>
  <si>
    <t>小包装是20g装，碳水15g/袋；大包装是70g装，碳水50g/袋</t>
    <phoneticPr fontId="1" type="noConversion"/>
  </si>
  <si>
    <t>一般是小袋装，自己看包装重量，蔗糖率约10%，不致于导致果糖摄入超标</t>
    <phoneticPr fontId="1" type="noConversion"/>
  </si>
  <si>
    <t>一般都小袋装，自己看包装重量，蔗糖率约10%，不致于导致果糖摄入超标</t>
    <phoneticPr fontId="1" type="noConversion"/>
  </si>
  <si>
    <t>旺仔QQ糖</t>
    <phoneticPr fontId="1" type="noConversion"/>
  </si>
  <si>
    <t>山西烤馍</t>
    <phoneticPr fontId="1" type="noConversion"/>
  </si>
  <si>
    <t>非油炸干脆面</t>
    <phoneticPr fontId="1" type="noConversion"/>
  </si>
  <si>
    <t>红螺牌驴打滚</t>
    <phoneticPr fontId="1" type="noConversion"/>
  </si>
  <si>
    <t>BHB熟板栗</t>
    <phoneticPr fontId="1" type="noConversion"/>
  </si>
  <si>
    <t>云片糕/桃片</t>
    <phoneticPr fontId="1" type="noConversion"/>
  </si>
  <si>
    <t>米花糖</t>
    <phoneticPr fontId="1" type="noConversion"/>
  </si>
  <si>
    <t>车厘子</t>
    <phoneticPr fontId="1" type="noConversion"/>
  </si>
  <si>
    <t>切片面包</t>
    <phoneticPr fontId="1" type="noConversion"/>
  </si>
  <si>
    <t>五谷道场方便面</t>
    <phoneticPr fontId="1" type="noConversion"/>
  </si>
  <si>
    <t>宝矿力运动饮料</t>
    <phoneticPr fontId="1" type="noConversion"/>
  </si>
  <si>
    <t>脉动运动饮料</t>
    <phoneticPr fontId="1" type="noConversion"/>
  </si>
  <si>
    <t>米类主食</t>
    <phoneticPr fontId="1" type="noConversion"/>
  </si>
  <si>
    <t>麦类主食</t>
    <phoneticPr fontId="1" type="noConversion"/>
  </si>
  <si>
    <t>白家陈记酸辣粉丝</t>
    <phoneticPr fontId="1" type="noConversion"/>
  </si>
  <si>
    <t>方便食品</t>
    <phoneticPr fontId="1" type="noConversion"/>
  </si>
  <si>
    <t>水果</t>
    <phoneticPr fontId="1" type="noConversion"/>
  </si>
  <si>
    <t>粘稠度类似小米粥的稀饭</t>
    <phoneticPr fontId="1" type="noConversion"/>
  </si>
  <si>
    <t>粘稠度比小米粥要稠的稀饭</t>
    <phoneticPr fontId="1" type="noConversion"/>
  </si>
  <si>
    <t>广东地方主食，一般50-70g碳水/份</t>
    <phoneticPr fontId="1" type="noConversion"/>
  </si>
  <si>
    <t>可吃白粽、豆沙粽，不吃肉粽，饱腹感很低，一般40-60g碳水/个</t>
    <phoneticPr fontId="1" type="noConversion"/>
  </si>
  <si>
    <t>讲解</t>
    <phoneticPr fontId="1" type="noConversion"/>
  </si>
  <si>
    <t>米饭（很软）</t>
    <phoneticPr fontId="1" type="noConversion"/>
  </si>
  <si>
    <t>米饭（一般）</t>
    <phoneticPr fontId="1" type="noConversion"/>
  </si>
  <si>
    <t>米粥（稀）</t>
    <phoneticPr fontId="1" type="noConversion"/>
  </si>
  <si>
    <t>米粥（一般）</t>
    <phoneticPr fontId="1" type="noConversion"/>
  </si>
  <si>
    <t>米线（熟）</t>
    <phoneticPr fontId="1" type="noConversion"/>
  </si>
  <si>
    <t>肠粉（熟）</t>
    <phoneticPr fontId="1" type="noConversion"/>
  </si>
  <si>
    <t>挂面（生）</t>
    <phoneticPr fontId="1" type="noConversion"/>
  </si>
  <si>
    <t>意面（生）</t>
    <phoneticPr fontId="1" type="noConversion"/>
  </si>
  <si>
    <t>鲜面（生）</t>
    <phoneticPr fontId="1" type="noConversion"/>
  </si>
  <si>
    <t>凉面（熟）</t>
    <phoneticPr fontId="1" type="noConversion"/>
  </si>
  <si>
    <t>粗面（熟）</t>
    <phoneticPr fontId="1" type="noConversion"/>
  </si>
  <si>
    <t>意面（熟）</t>
    <phoneticPr fontId="1" type="noConversion"/>
  </si>
  <si>
    <t>细面（熟）</t>
    <phoneticPr fontId="1" type="noConversion"/>
  </si>
  <si>
    <t>卷饼/烙饼/馕（熟）</t>
    <phoneticPr fontId="1" type="noConversion"/>
  </si>
  <si>
    <t>红薯（生/蒸煮）</t>
    <phoneticPr fontId="1" type="noConversion"/>
  </si>
  <si>
    <t>红薯（烤）</t>
    <phoneticPr fontId="1" type="noConversion"/>
  </si>
  <si>
    <t>土豆（生/蒸煮）</t>
    <phoneticPr fontId="1" type="noConversion"/>
  </si>
  <si>
    <t>土豆（烤）</t>
    <phoneticPr fontId="1" type="noConversion"/>
  </si>
  <si>
    <t>红薯/土豆粉丝（生）</t>
    <phoneticPr fontId="1" type="noConversion"/>
  </si>
  <si>
    <t>甜玉米（生/蒸煮）</t>
    <phoneticPr fontId="1" type="noConversion"/>
  </si>
  <si>
    <t>糯玉米（生/蒸煮）</t>
    <phoneticPr fontId="1" type="noConversion"/>
  </si>
  <si>
    <t>山药（生/蒸煮）</t>
    <phoneticPr fontId="1" type="noConversion"/>
  </si>
  <si>
    <t>藕粉（生）</t>
    <phoneticPr fontId="1" type="noConversion"/>
  </si>
  <si>
    <t>燕麦麸皮（生）</t>
    <phoneticPr fontId="1" type="noConversion"/>
  </si>
  <si>
    <t>速食燕麦片（生）</t>
    <phoneticPr fontId="1" type="noConversion"/>
  </si>
  <si>
    <t>切片面包</t>
    <phoneticPr fontId="1" type="noConversion"/>
  </si>
  <si>
    <t>康力快熟意大利面</t>
    <phoneticPr fontId="1" type="noConversion"/>
  </si>
  <si>
    <t>蛋白粉</t>
    <phoneticPr fontId="1" type="noConversion"/>
  </si>
  <si>
    <t>瘦肉（三文鱼/金枪鱼）</t>
    <phoneticPr fontId="1" type="noConversion"/>
  </si>
  <si>
    <t>一般鱼虾的含水率高于家禽家畜，因此蛋白质率稍低</t>
    <phoneticPr fontId="1" type="noConversion"/>
  </si>
  <si>
    <t>瘦肉（柴感的熟肉）</t>
    <phoneticPr fontId="1" type="noConversion"/>
  </si>
  <si>
    <t>鸡蛋</t>
    <phoneticPr fontId="1" type="noConversion"/>
  </si>
  <si>
    <t>蛋清（蛋白质3g 脂肪0g）+蛋黄（蛋白质3g 脂肪5g）=全蛋（蛋白质6g 脂肪5g）</t>
    <phoneticPr fontId="1" type="noConversion"/>
  </si>
  <si>
    <t>牛奶</t>
    <phoneticPr fontId="1" type="noConversion"/>
  </si>
  <si>
    <t>250ml盒装纯牛奶（碳水12g 蛋白质10g 脂肪9g），可以简单记忆为碳蛋脂都是10g</t>
    <phoneticPr fontId="1" type="noConversion"/>
  </si>
  <si>
    <t>豆腐</t>
    <phoneticPr fontId="1" type="noConversion"/>
  </si>
  <si>
    <t>豆浆</t>
    <phoneticPr fontId="1" type="noConversion"/>
  </si>
  <si>
    <t>乳清蛋白粉的一般70-80%，分离乳清蛋白粉一般80-90%，素食者可用大豆分离蛋白粉（氨基酸比例良好）</t>
    <phoneticPr fontId="1" type="noConversion"/>
  </si>
  <si>
    <t>可忽略不计</t>
    <phoneticPr fontId="1" type="noConversion"/>
  </si>
  <si>
    <t>碳水3% 蛋白质7% 脂肪5%，碰到了可以吃一些，但不能替代瘦肉，因为氨基酸比例较差，且附带过多脂肪</t>
  </si>
  <si>
    <t>蛋白质率</t>
    <phoneticPr fontId="1" type="noConversion"/>
  </si>
  <si>
    <t>酸奶</t>
    <phoneticPr fontId="1" type="noConversion"/>
  </si>
  <si>
    <t>十月稻田饭团</t>
    <phoneticPr fontId="1" type="noConversion"/>
  </si>
  <si>
    <t>搜索“十月稻田糙米饭团”，碳水25g/袋，开袋即食</t>
    <phoneticPr fontId="1" type="noConversion"/>
  </si>
  <si>
    <t>速食黑麦片（生）</t>
    <phoneticPr fontId="1" type="noConversion"/>
  </si>
  <si>
    <t>6g/个</t>
    <phoneticPr fontId="1" type="noConversion"/>
  </si>
  <si>
    <t>干净蛋白质</t>
    <phoneticPr fontId="1" type="noConversion"/>
  </si>
  <si>
    <t>碳水20% 蛋白质35% 脂肪20%，碰到了可以吃一些，但不能替代瘦肉，因为氨基酸比例较差，且附带过多脂肪</t>
    <phoneticPr fontId="1" type="noConversion"/>
  </si>
  <si>
    <t>豆皮/千张</t>
    <phoneticPr fontId="1" type="noConversion"/>
  </si>
  <si>
    <t>瘦肉干</t>
    <phoneticPr fontId="1" type="noConversion"/>
  </si>
  <si>
    <t>瘦肉（鱼虾生肉）</t>
    <phoneticPr fontId="1" type="noConversion"/>
  </si>
  <si>
    <t>瘦肉（家禽家畜生肉）</t>
    <phoneticPr fontId="1" type="noConversion"/>
  </si>
  <si>
    <t>瘦肉（一般的熟肉）</t>
    <phoneticPr fontId="1" type="noConversion"/>
  </si>
  <si>
    <t>只有自己做饭才可能这么软，外食几乎不可能</t>
    <phoneticPr fontId="1" type="noConversion"/>
  </si>
  <si>
    <t>外食的一般米饭，长方形的标准外卖盒一般100-120g碳水/盒</t>
    <phoneticPr fontId="1" type="noConversion"/>
  </si>
  <si>
    <t>馒头/花卷/馍/馕</t>
    <phoneticPr fontId="1" type="noConversion"/>
  </si>
  <si>
    <t>少有的低GI碳水，不要用于练后碳水，必须用开水冲调，冷却费时</t>
  </si>
  <si>
    <t>碳水约60g/袋，需另购意大利面酱料，注意意面是少有的低GI碳水，不要用于练后碳水</t>
  </si>
  <si>
    <t>GI指数</t>
    <phoneticPr fontId="1" type="noConversion"/>
  </si>
  <si>
    <t>高</t>
    <phoneticPr fontId="1" type="noConversion"/>
  </si>
  <si>
    <t>中</t>
    <phoneticPr fontId="1" type="noConversion"/>
  </si>
  <si>
    <t>低</t>
    <phoneticPr fontId="1" type="noConversion"/>
  </si>
  <si>
    <t>挂面是面条里少有的中等GI碳水，不建议用于练后餐</t>
    <phoneticPr fontId="1" type="noConversion"/>
  </si>
  <si>
    <t>普通切片面包的脂肪率低于8%（性质是碳水食物），花式面包脂肪率高于10%甚至15%（性质是轻度糖油混合物）</t>
    <phoneticPr fontId="1" type="noConversion"/>
  </si>
  <si>
    <t>意面是面条里少有的低GI碳水，不能用于练后餐</t>
    <phoneticPr fontId="1" type="noConversion"/>
  </si>
  <si>
    <t>米线饱腹感很低，外食一般不低于100g碳水/份</t>
    <phoneticPr fontId="1" type="noConversion"/>
  </si>
  <si>
    <t>鲜面，指现和现拉的未下锅的面条，含水量高于干面，因此碳水率稍低，外食一般不低于100g碳水/份</t>
    <phoneticPr fontId="1" type="noConversion"/>
  </si>
  <si>
    <t>高</t>
    <phoneticPr fontId="1" type="noConversion"/>
  </si>
  <si>
    <t>中</t>
    <phoneticPr fontId="1" type="noConversion"/>
  </si>
  <si>
    <t>低</t>
    <phoneticPr fontId="1" type="noConversion"/>
  </si>
  <si>
    <t>含有蛋白质的混合物</t>
    <phoneticPr fontId="1" type="noConversion"/>
  </si>
  <si>
    <t>晒干制成的粉丝是少有的低GI碳水，例如酸辣粉、红薯粉、土豆粉，但注意米粉米线等新鲜食品不属于此类</t>
    <phoneticPr fontId="1" type="noConversion"/>
  </si>
  <si>
    <t>樱桃</t>
    <phoneticPr fontId="1" type="noConversion"/>
  </si>
  <si>
    <t>西红柿（大番茄）</t>
    <phoneticPr fontId="1" type="noConversion"/>
  </si>
  <si>
    <t>碳水</t>
    <phoneticPr fontId="1" type="noConversion"/>
  </si>
  <si>
    <t>蛋白质</t>
    <phoneticPr fontId="1" type="noConversion"/>
  </si>
  <si>
    <t>大类</t>
    <phoneticPr fontId="1" type="noConversion"/>
  </si>
  <si>
    <t>食物</t>
    <phoneticPr fontId="1" type="noConversion"/>
  </si>
  <si>
    <t>食物</t>
    <phoneticPr fontId="1" type="noConversion"/>
  </si>
  <si>
    <t>讲解</t>
    <phoneticPr fontId="1" type="noConversion"/>
  </si>
  <si>
    <t>定位</t>
    <phoneticPr fontId="1" type="noConversion"/>
  </si>
  <si>
    <t>主要来源</t>
    <phoneticPr fontId="1" type="noConversion"/>
  </si>
  <si>
    <t>早饭来源</t>
    <phoneticPr fontId="1" type="noConversion"/>
  </si>
  <si>
    <t>10g/250ml盒</t>
    <phoneticPr fontId="1" type="noConversion"/>
  </si>
  <si>
    <t>碰到了可吃</t>
    <phoneticPr fontId="1" type="noConversion"/>
  </si>
  <si>
    <t>10g/200ml盒</t>
    <phoneticPr fontId="1" type="noConversion"/>
  </si>
  <si>
    <t>米饭（偏硬）</t>
    <phoneticPr fontId="1" type="noConversion"/>
  </si>
  <si>
    <t>辛拉面（空空面版）</t>
    <phoneticPr fontId="1" type="noConversion"/>
  </si>
  <si>
    <t>辛拉面（普通版）</t>
    <phoneticPr fontId="1" type="noConversion"/>
  </si>
  <si>
    <t>粗面，指像凉面粗细的面条，吸水率比细面低一些，因此碳水率稍高一些，外食一般不低于100g碳水/份</t>
    <phoneticPr fontId="1" type="noConversion"/>
  </si>
  <si>
    <t>细面，指像挂面粗细的面条，吸水率比粗面高一些，因此碳水率稍低一些，外食一般不低于100g碳水/份</t>
    <phoneticPr fontId="1" type="noConversion"/>
  </si>
  <si>
    <t>面粉糊烤熟成饼状主食，各地域称呼不同，饱腹感很低，外食一般不低于100g碳水/份</t>
    <phoneticPr fontId="1" type="noConversion"/>
  </si>
  <si>
    <t>饱腹感极强，一般不用于练后碳水以免太撑；极高膳食纤维</t>
    <phoneticPr fontId="1" type="noConversion"/>
  </si>
  <si>
    <t>饱腹感极强，一般不用于练后碳水以免太撑；脂肪率比燕麦片低不少，是很纯净的碳水；极高膳食纤维</t>
    <phoneticPr fontId="1" type="noConversion"/>
  </si>
  <si>
    <t>碳水约50g/袋或盒，虽然料包有油，但面饼非油炸，所以是碳水食物；高钠，建议粉包减半</t>
  </si>
  <si>
    <t>碳水约50g/袋或盒，虽然面饼油炸，但调料包无油，所以接近于碳水食物；高钠，建议粉包减半</t>
  </si>
  <si>
    <t>碳水约50g/袋或盒，调料包无油，面饼非油炸，所以是彻底的碳水食物；高钠，建议粉包减半</t>
  </si>
  <si>
    <r>
      <rPr>
        <u/>
        <sz val="9"/>
        <color theme="1"/>
        <rFont val="等线"/>
        <family val="3"/>
        <charset val="134"/>
        <scheme val="minor"/>
      </rPr>
      <t>【水果的碳水构成】</t>
    </r>
    <r>
      <rPr>
        <sz val="9"/>
        <color theme="1"/>
        <rFont val="等线"/>
        <family val="3"/>
        <charset val="134"/>
        <scheme val="minor"/>
      </rPr>
      <t xml:space="preserve">
水果的碳水绝大部分是果糖+葡萄糖+蔗糖构成。蔗糖继续分解为一半果糖和一半葡萄糖。因此水果的碳水实质是果糖+葡萄糖的混合物，可以简单记忆成两者各半（不同水果比例有所差别）。
</t>
    </r>
    <r>
      <rPr>
        <u/>
        <sz val="9"/>
        <color theme="1"/>
        <rFont val="等线"/>
        <family val="3"/>
        <charset val="134"/>
        <scheme val="minor"/>
      </rPr>
      <t xml:space="preserve">【碳水率（含糖率）并不直接决定吃糖量】
</t>
    </r>
    <r>
      <rPr>
        <sz val="9"/>
        <color theme="1"/>
        <rFont val="等线"/>
        <family val="3"/>
        <charset val="134"/>
        <scheme val="minor"/>
      </rPr>
      <t xml:space="preserve">
网上常见说法是说：放心吃“低糖水果”，不要吃“高糖水果”。这是不可靠的。因为我们吃水果时，不可能各种水果是按等重量来吃的，所以“含糖率”数据的实践意义不大。
例如：西瓜是低糖水果（7%），但普通人一次很容易吃1kg以上瓜瓤，吃糖量超过70g是很厉害的；反之，香蕉是高糖水果（22%），但普通人吃香蕉一般只吃一根，只有20-30g糖，比吃西瓜要温和得多。因此，爱吃水果的朋友可以自己计算一下你一次到底会吃多少（买水果时标签会有重量，很好计算），切勿觉得“低糖水果”可以放心吃，“高糖水果”就不能吃。
</t>
    </r>
    <r>
      <rPr>
        <u/>
        <sz val="9"/>
        <color theme="1"/>
        <rFont val="等线"/>
        <family val="3"/>
        <charset val="134"/>
        <scheme val="minor"/>
      </rPr>
      <t>【水果不能作为主要碳水来源】</t>
    </r>
    <r>
      <rPr>
        <sz val="9"/>
        <color theme="1"/>
        <rFont val="等线"/>
        <family val="3"/>
        <charset val="134"/>
        <scheme val="minor"/>
      </rPr>
      <t xml:space="preserve">
a.水果的碳水里大约有一半是果糖，如果把水果替代淀粉类主食作为主要碳水来源，显然很容易超过果糖的日摄入限量30-50g（长期过量摄入果糖会增加脂肪肝、肥胖症、胰岛素抵抗、痛风等代谢疾病的风险）；
b.水果作为糖水，饱腹感很低，比吃米饭馒头等常规淀粉类主食更容易饥饿，减脂期水果吃得越多越饿；
c.力训的练后餐也不能用水果作为主要碳水来源，等碳水量的水果和米饭馒头等常规淀粉类主食相比，因为水果大约一半碳水是果糖（果糖不刺激胰岛素分泌），所以尽管花费了大量碳水，但胰岛素水平却较低，不利于合成代谢。
</t>
    </r>
    <r>
      <rPr>
        <u/>
        <sz val="9"/>
        <color theme="1"/>
        <rFont val="等线"/>
        <family val="3"/>
        <charset val="134"/>
        <scheme val="minor"/>
      </rPr>
      <t>【水果不是高GI碳水 对血糖胰岛素刺激较弱】</t>
    </r>
    <r>
      <rPr>
        <sz val="9"/>
        <color theme="1"/>
        <rFont val="等线"/>
        <family val="3"/>
        <charset val="134"/>
        <scheme val="minor"/>
      </rPr>
      <t xml:space="preserve">
a.食物的GI测试是摄入含有50g碳水的食物，记录在2小时内血糖升高的面积与同种方法下摄入50g葡萄糖导致血糖升高面积的比值。在GI测试里，取用50g碳水的水果，实际能分解葡萄糖的碳水大约只有一半，所以测得的GI值较低。而淀粉类主食，取用50g碳水的主食，会全部分解为葡萄糖，所以测得的GI值较高。水果GI较低的根本原因，是因为水果的碳水不会全部分解为葡萄糖，而不是因为水果的碳水分解为葡萄糖的速度较慢。
b.水果里只有西瓜、哈密瓜的GI勉强达到高GI（说明其分解为果糖的比例较低），其他水果都是中低GI碳水。因此力训练后餐确实可以吃水果作为一部分碳水来源，但不能作为主要或全部碳水来源，例如练后100g碳水用4根香蕉来提供是错误的，这样虽然花费了巨大的碳水配额，但胰岛素却较低，且果糖摄入会超标。</t>
    </r>
    <phoneticPr fontId="1" type="noConversion"/>
  </si>
  <si>
    <t>干黄豆</t>
    <phoneticPr fontId="1" type="noConversion"/>
  </si>
  <si>
    <t>鲜黄豆/毛豆/青豆</t>
    <phoneticPr fontId="1" type="noConversion"/>
  </si>
  <si>
    <t>生米</t>
    <phoneticPr fontId="1" type="noConversion"/>
  </si>
  <si>
    <t>注意贝贝南瓜和传统南瓜的碳水率差别极大</t>
    <phoneticPr fontId="1" type="noConversion"/>
  </si>
  <si>
    <t>甜玉米，指传统玉米，碳水率和GI比糯玉米低不少，不建议用于练后餐，电商关键词“笨玉米”、“老式玉米”</t>
    <phoneticPr fontId="1" type="noConversion"/>
  </si>
  <si>
    <t>糯玉米，口味软糯，香味很重，碳水率和GI比甜玉米高得多，电商关键词“糯玉米”</t>
    <phoneticPr fontId="1" type="noConversion"/>
  </si>
  <si>
    <t>30g蔗糖/瓶，不能作为练后全部碳水，升血糖和胰岛素能力较弱，且可能导致果糖摄入超标</t>
    <phoneticPr fontId="1" type="noConversion"/>
  </si>
  <si>
    <t>碳水约40g/袋 60g/盒，料包只有几克油，所以是碳水食物；低GI，不用于练后碳水；高钠，建议粉包减半</t>
    <phoneticPr fontId="1" type="noConversion"/>
  </si>
  <si>
    <t>常规切片面包的脂肪率低于8%（碳水食物），花式面包脂肪率高于15%（轻度的糖油混合物）</t>
    <phoneticPr fontId="1" type="noConversion"/>
  </si>
  <si>
    <t>旺仔小馒头（46g装）</t>
    <phoneticPr fontId="1" type="noConversion"/>
  </si>
  <si>
    <t>碳水37g/袋，便于配餐，但约有1/4是蔗糖，不宜经常作为练后餐（可能导致果糖摄入超标）</t>
    <phoneticPr fontId="1" type="noConversion"/>
  </si>
  <si>
    <t>搜索“红螺驴打滚”，碳水10g/小袋，此品牌甜味剂是用的麦芽糖而非蔗糖/果葡糖浆，不会产生果糖超标问题</t>
    <phoneticPr fontId="1" type="noConversion"/>
  </si>
  <si>
    <t>碳水34% 蛋白质35% 脂肪16%，碰到了可以吃一些，但不能替代瘦肉，因为氨基酸比例较差，且附带过多脂肪</t>
    <phoneticPr fontId="1" type="noConversion"/>
  </si>
  <si>
    <t>碳水11% 蛋白质13% 脂肪5%，碰到了可以吃一些，但不能替代瘦肉，因为氨基酸比例较差，且附带过多脂肪</t>
    <phoneticPr fontId="1" type="noConversion"/>
  </si>
  <si>
    <t>鱼虾和家禽家畜瘦肉均属之，不用区分品种（鱼虾因为含水率更高，熟后脱水率更高，蛋白质率会显著上升）</t>
    <phoneticPr fontId="1" type="noConversion"/>
  </si>
  <si>
    <t>代糖酸奶可简单等同于纯牛奶，特殊酸奶（含糖酸奶会多10g+糖，希腊酸奶近乎零脂）可参照营养表来计算</t>
    <phoneticPr fontId="1" type="noConversion"/>
  </si>
  <si>
    <t>少有的低GI碳水，不要用于练后碳水；饱腹感极强；极高膳食纤维</t>
    <phoneticPr fontId="1" type="noConversion"/>
  </si>
  <si>
    <t>脂肪</t>
    <phoneticPr fontId="1" type="noConversion"/>
  </si>
  <si>
    <t>日常食物营养率</t>
    <phoneticPr fontId="1" type="noConversion"/>
  </si>
  <si>
    <t>好人松松 健身Eexcel工具套表目录</t>
    <phoneticPr fontId="1" type="noConversion"/>
  </si>
  <si>
    <t>粽子</t>
    <phoneticPr fontId="1" type="noConversion"/>
  </si>
  <si>
    <t>【不是瘦肉】鸡鸭皮、大排、糖醋里脊、锅包肉、鸡翅、猪蹄、牛腩、牛排、排骨、烤肉、炸肉、午餐肉、肥牛、肥羊、肉肠、肉饼、肉馅、肉丸</t>
    <phoneticPr fontId="1" type="noConversion"/>
  </si>
  <si>
    <t>【瘦肉只有】a.去皮的鸡鸭肉  b.没有白色脂肪层的猪牛羊肉  c.鱼虾贝等水产  d.内脏的肝肾肚血心</t>
    <phoneticPr fontId="1" type="noConversion"/>
  </si>
  <si>
    <t>瘦肉只有：a.去皮的鸡鸭肉  b.没有白色脂肪层的猪牛羊肉  c.鱼虾贝等水产  d.内脏的肝肾肚血心
不是瘦肉：鸡鸭皮、大排、糖醋里脊、锅包肉、鸡翅、猪蹄、牛腩、牛排、排骨、烤肉、炸肉、午餐肉、肥牛、肥羊、肉肠、肉饼、肉馅、肉丸</t>
    <phoneticPr fontId="1" type="noConversion"/>
  </si>
  <si>
    <t>【糖油混合物】饼干、蛋糕、点心、糕点、甜品、油条、煎饼、花式面包、膨化食品等</t>
    <phoneticPr fontId="1" type="noConversion"/>
  </si>
  <si>
    <t>脂肪不计算</t>
    <phoneticPr fontId="1" type="noConversion"/>
  </si>
  <si>
    <t>解释
“菜肴带油”</t>
    <phoneticPr fontId="1" type="noConversion"/>
  </si>
  <si>
    <t>解释
“排除高脂肉”</t>
    <phoneticPr fontId="1" type="noConversion"/>
  </si>
  <si>
    <t>解释
“排除糖油混合物”</t>
    <phoneticPr fontId="1" type="noConversion"/>
  </si>
  <si>
    <t>饼干、蛋糕、点心、糕点、甜品、油条、煎饼、花式面包、膨化食品等，在营养率上表现为碳水和脂肪的比例低于3比1，以此作为碳水来源会让脂肪摄入超标，减脂期只能作为极偶尔的食物，增肌期可以稍宽松点</t>
    <phoneticPr fontId="1" type="noConversion"/>
  </si>
  <si>
    <t>【解剖软件】Complete Anatomy
【下载办法】①Windows电脑：在Microsoft Store里搜Complete Anatomy（进入后地区必须选中国） ②苹果：在Apple Store里搜Complete Anatomy ③安卓：华为用户在商店搜Complete Anatomy，非华为用户先在本机安装华为应用市场app后，再通过华为应用市场来下载Complete Anatomy
【试用账号】账号haorensongsong@163.com 密码Haorensongsong163（首字母大写）（尊重开发者版权 仅供学习目的的短期试用 禁止盈利用途）
【其他账号】①在软件里使用不同邮箱注册账号，每个账号可免费试用3天 ②在微信文章里搜Complete Anatomy，按时间就近排序，不断有大学图书馆公开发出免费激活码 ③在软件内购买学生版权限，年费约300元
【软件操作】进入后点击“模型”，就会看到人体骨架，接着点击“肌肉”，就会出现肌肉，健身相关的浅表肌肉一般都在第6-7层。其他的神经、血管、内分泌等都不用点。点击具体肌肉，再点击左侧的“单独显示”能孤立显示该肌肉和其起止骨，点击“动作”能看到它参加的关节活动。</t>
    <phoneticPr fontId="1" type="noConversion"/>
  </si>
  <si>
    <t>【解剖软件】Complete Anatomy
【下载办法】①Windows电脑：在Microsoft Store里搜Complete Anatomy（进入后地区必须选中国） ②苹果：在Apple Store里搜Complete Anatomy ③安卓：华为用户在商店搜Complete Anatomy，非华为用户先在本机安装华为应用市场app后，再通过华为应用市场来下载Complete Anatomy
【试用账号】账号haorensongsong@163.com 密码Haorensongsong163（首字母大写）（尊重开发者版权 仅供学习目的的短期试用 禁止盈利用途）
【其他账号】①在软件里使用不同邮箱注册账号，每个账号可免费试用3天 ②在微信文章里搜Complete Anatomy，按时间就近排序，不断有大学图书馆公开发出免费激活码 ③在软件内购买学生版权限，年费约300元
【软件操作】进入后点击“模型”，就会看到人体骨架，接着点击“肌肉”，就会出现肌肉，健身相关的浅表肌肉一般都在第6-7层。其他的神经、血管、内分泌等都不用点。点击具体肌肉，再点击左侧的“单独显示”能孤立显示该肌肉和其起止骨，点击“动作”能看到它参加的关节活动。
【解剖配套讲解视频】《健身新手的解剖完全手册》系列视频之第1集关节活动https://www.bilibili.com/video/BV1mM6JY6Ei9</t>
    <phoneticPr fontId="1" type="noConversion"/>
  </si>
  <si>
    <t>肌肉量一般的普通人，切勿追求低体脂（腹肌、马甲线、肚子无赘肉），建议男性BMI22-23 女性BMI20-21就转增肌；但如果有向心肥胖趋势（空腹腰围 男&gt;85cm 女&gt;80cm）、脂肪肝、二糖，可以多减一些直至症状消除</t>
  </si>
  <si>
    <t>肌肉量一般的普通人，切勿追求低体脂（腹肌、马甲线、肚子无赘肉），建议男性BMI22-23 女性BMI20-21就停止减脂；但如果有向心肥胖趋势（空腹腰围 男&gt;85cm 女&gt;80cm）、脂肪肝、二糖，可以多减一些直至症状消除</t>
    <phoneticPr fontId="1" type="noConversion"/>
  </si>
  <si>
    <t xml:space="preserve">
2.减脂到多少体重就应该停止了？
</t>
    <phoneticPr fontId="2" type="noConversion"/>
  </si>
  <si>
    <t xml:space="preserve">
3.为什么新手初期要定量饮食？
</t>
    <phoneticPr fontId="2" type="noConversion"/>
  </si>
  <si>
    <t xml:space="preserve">
4.难道要一直称重吃饭？食物是生重还是熟重？
</t>
    <phoneticPr fontId="2" type="noConversion"/>
  </si>
  <si>
    <t xml:space="preserve">
5.是否有一些固定重量的食物？
</t>
    <phoneticPr fontId="2" type="noConversion"/>
  </si>
  <si>
    <t xml:space="preserve">
6.表格里哪些食物如果不定量会被严重错估？
</t>
    <phoneticPr fontId="2" type="noConversion"/>
  </si>
  <si>
    <t xml:space="preserve">
【面条/米线/卷饼（烙饼、炊饼、馕等）】容易被低估碳水量。这些是饱腹感最低的主食，减脂一般不作为常规主食，一份的碳水量高达80-160g，一顿能吃很多但还感觉不出来。除非是饮食配额很高的大体重者，否则减脂期一般不用这些主食作为碳水来源。如果经常要吃，请务必自己定量一次。碳水率：熟面条23%，凉面和米线33%，未下锅的生鲜面50%，未下锅的干面70%，卷饼（烙饼、炊饼、馕等）50%。
【菜肴的瘦肉量】容易被高估蛋白质。食堂外卖餐馆的一人份瘦肉菜肴，瘦肉量一般很难超过100g（蛋白质25g），牛肉、虾肉等昂贵的瘦肉会更少，切勿觉得正餐有一个瘦肉炒菜就蛋白质充足了（除非是体重很小的女性）。正餐里的瘦肉确实无法吃足，请参考问答9“食堂外卖餐馆的瘦肉量不够怎么办”的指导。
【个别特殊菜肴】容易被低估脂肪量。绝大部分家常菜带油是无妨的，但个别几道菜需要回避：a.炒鸡蛋（例如西红柿炒鸡蛋），一个鸡蛋加上吸油量脂肪动辄30g，会花完全天脂肪配额的一半甚至更多，一定要回避。如果非吃炒鸡蛋不可，请自己在家用两三克油去做。b.炒茄子，茄子是能极度吸油，倒多少油进去，起锅时会被吸干，一般回避这道菜。c.油炸菜，如炸蘑菇、炸酥肉、炸鸡炸鱼炸虾、猪大排（大排也是先油炸过的）。
</t>
    <phoneticPr fontId="2" type="noConversion"/>
  </si>
  <si>
    <t xml:space="preserve">
7.哪些食物需要特别提醒？
</t>
    <phoneticPr fontId="2" type="noConversion"/>
  </si>
  <si>
    <t>吃食堂或工作餐本身没问题，关键是看你在具体吃什么。
【务必要分清楚食物性质】最重要的是排除高脂肉和糖油混合物（详见表格里“脂肪”那列红字举例），否则你的脂肪摄入必爆，减脂增肌都不能这么吃！这是重中之重，一定要能分辨食物性质！
【初期做做碳水和蛋白质定量】第二步才是表格里的碳水和蛋白质的定量，不是天天顿顿称，而是初期把你经常性食物测一下就行了：①碳水很好定量，一份主食重量是大体固定的，但提醒面条/米线/卷饼的饱腹感很低，一份的碳水量很大（一般80-160g之巨）；②蛋白质的定量，早饭鸡蛋牛奶按数量论很简单，午饭晚饭瘦肉需要称重几次培养对瘦肉体积的认识，参考数据：小鸡腿蛋白质15g，大鸡腿蛋白质40g，一般瘦肉炒菜的蛋白质不容易超过20g；③脂肪为了简单就不用定量了，就用表格里的脂肪摄入推荐模式，早饭吃鸡蛋牛奶，午饭晚饭吃大众带油瘦肉炒菜，但基本排除高脂肉、糖油混合物，脂肪摄入就合适的。
【关于菜肴里的油】一般的带油烧菜不用害怕，但夹起来会直接淌油的重油菜肴（例如水煮牛肉、口水鸡等），除了确保肉类本身必须是瘦肉外，还要把菜肴在盘边或盘里刮一刮（甚至简单过下水都行），让附着的油量少一些，而不要直接淌着油就往嘴里送。</t>
    <phoneticPr fontId="2" type="noConversion"/>
  </si>
  <si>
    <t xml:space="preserve">
【正确的外卖】用主食+瘦肉模式的外卖是最简单的，例如黄焖鸡、海南鸡、酸菜鱼、跷脚牛肉、鸡腿饭、瘦肉炒菜配米饭等，初期把主食和瘦肉重量都定量把握一下。最重要的是，必须是瘦肉而不能是高脂肉（五花肉、猪大排、糖醋里脊、锅包肉、鸡翅、猪蹄、肥牛肥羊、肉馅肉饼肉丸等），碳水则推荐米饭（面条、米线、卷饼等虽然也是碳水，但饱腹感很低）。外卖米饭，长方形饭盒大约是100g碳水/盒。
【错误的外卖】①缺乏瘦肉的外卖，比如面条、米线、盖饭；②混合餐外卖，比如轻食、健康餐，N种食物全部搅拌在一起，让你难以定量；③高脂肉外卖：肉类只能吃瘦肉，高脂肉必须能识别和回避，包括大排、糖醋里脊、锅包肉、鸡翅、猪蹄、牛腩、牛排、排骨、烤肉、炸肉、午餐肉、肥牛、肥羊、肉肠、肉饼、肉馅、肉丸等。
</t>
    <phoneticPr fontId="2" type="noConversion"/>
  </si>
  <si>
    <r>
      <t xml:space="preserve">
大部分食物不是全国统一重量的，仍需自己定量，比较固定重量的食物只有以下这些：
【外卖米饭</t>
    </r>
    <r>
      <rPr>
        <sz val="8"/>
        <color theme="1"/>
        <rFont val="等线"/>
        <family val="3"/>
        <charset val="134"/>
        <scheme val="minor"/>
      </rPr>
      <t>（长方形盒）</t>
    </r>
    <r>
      <rPr>
        <sz val="10"/>
        <color theme="1"/>
        <rFont val="等线"/>
        <family val="3"/>
        <charset val="134"/>
        <scheme val="minor"/>
      </rPr>
      <t>】碳水100g/盒
【吐司切片面包】碳水25g/片
【鸡翅根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】蛋白质8g/个（鸡翅根形似小鸡腿，但仔细看不是鸡腿的样子）
【小鸡腿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】蛋白质15g/个（小鸡腿就是全鸡腿的小腿部分，又称琵琶腿）
【全鸡腿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】蛋白质40g/个（全鸡腿就是整个鸡腿，例如“手枪鸡腿”）
【全鸭腿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 xml:space="preserve">】蛋白质20g/个（鸭腿比鸡腿的肉少得多，蛋白质有限）
【苹果/橙子/香蕉】碳水20-30g/个
【蓝莓】碳水15g/盒
日常基础食物的营养率，详见饮食配套视频第23分10秒，或本表的第19个表格《日常食物营养率》）
</t>
    </r>
    <phoneticPr fontId="2" type="noConversion"/>
  </si>
  <si>
    <t xml:space="preserve">
在外就餐不影响减脂。在外就餐桌上摆的还是碳蛋脂，只是无法定量而已，影响不大。碳水量参考你既往的主食量来吃即可，瘦肉量可以比较随意，蔬菜随意。
特别需要注意的就是少吃不吃【高脂肉】和【糖油混合物】（具体举例请看饮食表格“脂肪”那列的红字讲解）。例如，一般中餐你就吃瘦肉菜肴，配上主食和蔬菜。火锅就吃瘦牛肉、鱼虾等，配上主食和蔬菜。切勿去找五花肉、肥牛、肥羊、炸酥肉、炸馒头、炸糍粑、锅盔等来吃。减脂饮食在任何场合都少吃不吃高脂肉和糖油混合物，最多就是浅尝解馋而已，这样脂肪摄入才不会爆炸，这是减脂期的重中之重。
</t>
    <phoneticPr fontId="2" type="noConversion"/>
  </si>
  <si>
    <t xml:space="preserve">
8.吃食堂或工作餐该怎么办？
</t>
    <phoneticPr fontId="2" type="noConversion"/>
  </si>
  <si>
    <t xml:space="preserve">
9.吃外卖该怎么办？
</t>
    <phoneticPr fontId="2" type="noConversion"/>
  </si>
  <si>
    <t xml:space="preserve">
10.食堂外卖餐馆的瘦肉量不够怎么办？
</t>
    <phoneticPr fontId="2" type="noConversion"/>
  </si>
  <si>
    <t xml:space="preserve">
吃食堂/外卖/餐馆，容易缺乏瘦肉而蛋白质摄入不足。如果你只能找到一些高脂肉（表格里“脂肪”那列红字举例了，那些是不能吃的），怎么补足蛋白质呢？
①电商的内蒙牛肉干或鸡肉干（注意碳水率不要超过10%为宜），蛋白质率一般不低于40%，肉干10g=表格里熟瘦肉20g；
②电商即食鸡胸/牛肉，和表格里的熟瘦肉等价（如果有微波炉，可以买泰森鸡胸肉条，每袋30g蛋白质）；
③蛋白粉，我B站橱窗有各种大小包装的，蛋白粉的蛋白质率高达75%，蛋白粉10g=表格里熟瘦肉30g。当然此处并非广告，你也可以在各品牌官方店购买，但注意不要错买成增肌粉了。
</t>
    <phoneticPr fontId="2" type="noConversion"/>
  </si>
  <si>
    <t xml:space="preserve">
11.在外就餐怎么办？
</t>
    <phoneticPr fontId="2" type="noConversion"/>
  </si>
  <si>
    <t xml:space="preserve">
12.减脂期需要吃放纵餐吗？
</t>
    <phoneticPr fontId="2" type="noConversion"/>
  </si>
  <si>
    <r>
      <t xml:space="preserve">
①酒的热量来自酒精，非常高！
1两白酒（50g）热量：50g重量×50%酒精率×7大卡/g=175大卡=44g碳水
1瓶啤酒（600g）热量：600g重量×（4%碳水率×4大卡/g+3%酒精率×7大卡/g）=222大卡=56g碳水
简单数据：</t>
    </r>
    <r>
      <rPr>
        <b/>
        <sz val="10"/>
        <color theme="1"/>
        <rFont val="等线"/>
        <family val="3"/>
        <charset val="134"/>
        <scheme val="minor"/>
      </rPr>
      <t>1两白酒=1瓶啤酒=200大卡=50g碳水的热量</t>
    </r>
    <r>
      <rPr>
        <sz val="10"/>
        <color theme="1"/>
        <rFont val="等线"/>
        <family val="3"/>
        <charset val="134"/>
        <scheme val="minor"/>
      </rPr>
      <t xml:space="preserve">，当天五两白酒或五瓶啤酒热量就超过了一般人的全天碳水总量！
②必须被迫喝酒该怎么办？
先试算出自己每周的酒精热量，再用增加等量的有氧量去对冲。例如，每周需要喝白酒5两，当周就额外做有氧：5两×200大卡=1000大卡，有氧热量消耗参考配套的《氧热量消耗》表。一般不建议用减碳水的办法去对冲酒精热量，因为本表设计的碳水量不算多，用碳水量来对冲喝酒热量的话，碳水量会锐减，很可能低于人体需求的基本碳水量（除非你的基础体重相当大，你应吃的碳水总量本身就很高，所以用来对冲一些酒精也无妨）。
</t>
    </r>
    <phoneticPr fontId="2" type="noConversion"/>
  </si>
  <si>
    <t>建议男性BMI22-23、女性BMI20-21就停止减脂（BMI=体重kg÷身高m÷身高m）。
肌肉量一般的普通人，切勿追求低体脂（腹肌、马甲线、肚子无赘肉）。腰腹是人体脂肪层天然最厚的地方，如果你把这些部位的脂肪层清除了（即便假设你能成功），但此时你上下肢其他部位就更没脂肪了。但问题是，你的皮肤之下又没有足够肌肉量支撑，脂肪层没了后就成了类似皮包骨的身材（说夸张点）。所以，没有足够肌肉量的时候，只要减到普通的匀称偏瘦就行了，然后要转增肌。如果这时候继续减脂去追求网上看到的那种腹肌、马甲线、肚子无赘肉，反而是错的。
大家在网上看到的低体脂好身材（腹肌、马甲线、肚子无赘肉），不是单纯的低体脂，而是低体脂+高肌肉，才能呈现的视觉效果。这是通过增肌减脂的循环来实现的：增肌期，肌肉和脂肪同时增长。减脂期，在肌肉很少损失乃至不损失（新手甚至能肌肉微增），同时脂肪大量分解。如此循环以后，你既定体重的肌肉率就提高率，脂肪率就下降了，就比以前好看了，然后又进入下一轮的循环。切勿认为“体重越低就会越好看”，你执着减到一个很低的体重时，就会发现自己只是类似皮包骨，而不是以前想象的那种低体脂好身材。
但是，如果你已经减到了上述建议的BMI，却仍有这几种情况，则建议继续减脂一些直到症状消除：①此时仍有向心肥胖趋势（空腹肚脐一线腰围 不鼓肚子也不吸肚子 男性&gt;85cm 女性&gt;80cm）②此时仍有脂肪肝 ③此时仍有二型糖尿病/胰岛素抵抗。这些是很少数人的情况，可以突破上述建议的BMI范围，继续减脂一些直到身体康复。</t>
    <phoneticPr fontId="2" type="noConversion"/>
  </si>
  <si>
    <r>
      <t xml:space="preserve">表格设计的热量缺口已比较大了，如果体重2周不掉，首先要怀疑的不是表格设计的问题，而是表格执行的问题。常见的不能执行表格的原因：
①饮食初期不定量。出于各种原因（偷懒/不重视/觉得丢面子/在外就餐不方便等），初期对食物不定量，而是以“吃到八分饱”、“荤素搭配”、“正常吃”之类的模糊标准去配餐。表格里碳水和蛋白质两列必须初期定量，只有脂肪不计算。
②用薄荷等饮食app错误记录食物。强烈建议不要自己用薄荷等饮食app去计算，内置数据有大量是错的，包括：任何多种原料制成的混合物（XX菜肴、汉堡、三明治、牛肉面等），数据全错，因为同名食物的的原料比例大不相同；任何不是纯瘦肉的肉类，数据全错，因为同名肉类的肥瘦比例大不相同。饮食app里只有非混合物的单一食物的数据才是可用的（但有些单一食物也是错的），混合物必须拆分，比如“土豆烧牛肉”应该拆分为：a.土豆 b.牛肉瘦肉部分（碳水0 蛋白质率25% 脂肪率3%）c.牛肉肥肉部分（碳水0 蛋白质0 脂肪率90%）d.菜肴吃油5-10g。正是因为有大量错误数据，我才会另外给大家整理出日常基础食物的营养率（详见饮食配套视频B站里搜BV1zu4m1N76R 第23分10秒，或本表的第19个表格《日常食物营养率》），这些才是可靠准确的数据，我们饮食表里的食物重量，也是以这些数据来计算出来的。
③脂肪摄入过量。要么不时吃高脂肉：鸡皮鸭皮、猪大排、糖醋里脊、锅包肉、炸鸡、烤肉、午餐肉、肥牛、肥羊、排骨、牛排、肉肠、肉饼、肉馅、肉丸。要么是不时吃糖油混合物：饼干、蛋糕、点心、糕点、甜品、奶盖、油条、煎饼、花式面包、膨化食品等。这是非常常见的问题！特别是很多人会把高脂肉当瘦肉吃，这对减脂是致命的！
④方案里要做有氧但实际少做没做。方案里如果是要做有氧的，饮食量就会对应增加，比无有氧者吃得更多。如果你方案里是要做有氧的，但实际上偷懒了少做没做，就会热量缺口太小乃至没有。减脂确实不是必须有氧，少动就得少吃，多动才能多吃，但如果事先设计了有氧量就必须去完成，否则就相当于“多吃但又不多动”。
⑤常吃水果但不置换主食。水果实质是糖水，常吃水果要算出碳水量来置换碳水那列的主食。特别是对于小体重女性，因为碳水总量本来就低，每天吃一两个水果而不置换主食的话，热量缺口就容易被抹平。表格里“水果”一列有详细的文字介绍。
⑥在外就餐就乱吃。在外就餐本质上不影响减脂，餐桌上摆的还是碳蛋脂，碳水量参考你既往的主食量来吃即可，瘦肉量可以比较随意，蔬菜随意。但很多人外食时忍不住要大吃高脂肉、糖油混合物，就容易抹平好几天的热量缺口。在外就餐指导请看问答11。
⑦喝酒。酒的热量很高，1两白酒=1瓶啤酒=200大卡=50g碳水，5两白酒或5瓶啤酒热量就超过了一般人的全天碳水总量，全天不吃任何碳水都难以对冲这个热量，非常影响减脂。必须要喝酒的话，请看问答13。
⑧擅自少吃多动。表格设计的热量缺口是在安全范围里已经很大的了。有人抱着“我还要更快减脂”的错误心理，违背表格，减少饮食量，或者增加有氧量，就会导致热量缺口过大，造成损害基础代谢的风险，反而无法减脂。
⑨开始吃肌酸导致假性体重增加。如果减脂期正好又开始吃肌酸，1个月内大约能导致吸水1-2kg，这期间体重没有降低，实际上也是降低了的。这种情况就不属于真正的“体重不掉”，继续等待观察即可。
</t>
    </r>
    <r>
      <rPr>
        <sz val="10"/>
        <color theme="1"/>
        <rFont val="等线"/>
        <family val="1"/>
        <charset val="134"/>
      </rPr>
      <t>⑩</t>
    </r>
    <r>
      <rPr>
        <sz val="10"/>
        <color theme="1"/>
        <rFont val="等线"/>
        <family val="3"/>
        <charset val="134"/>
        <scheme val="minor"/>
      </rPr>
      <t xml:space="preserve">增加碳水量导致假性体重增加。如果你之前的饮食，碳水量比我发的明显更少的话，那你在第一二周可能体重不会掉甚至会有上涨，因为突然加碳水后会导致肌糖原储备增加吸水，可在数天内导致体重增加0.5-1kg。这种情况就不属于真正的“体重不掉”，继续等待观察即可。
</t>
    </r>
    <r>
      <rPr>
        <b/>
        <sz val="10"/>
        <color theme="1"/>
        <rFont val="等线"/>
        <family val="3"/>
        <charset val="134"/>
        <scheme val="minor"/>
      </rPr>
      <t>确认不存在上述问题后，才考虑是热量缺口不足的问题，办法是：</t>
    </r>
    <r>
      <rPr>
        <b/>
        <sz val="10"/>
        <color rgb="FFFF0000"/>
        <rFont val="等线"/>
        <family val="3"/>
        <charset val="134"/>
        <scheme val="minor"/>
      </rPr>
      <t>a.要么每天比原食谱少吃200大卡（150g米饭+1个全蛋）（感觉不太饿的建议用这个办法） b.要么参考配套的《有氧热量消耗表》每周多做1000大卡有氧（但不要加饮食）（小体重者和感觉饿的建议用这办法而非削减饮食）。</t>
    </r>
    <r>
      <rPr>
        <sz val="10"/>
        <color theme="1"/>
        <rFont val="等线"/>
        <family val="3"/>
        <charset val="134"/>
        <scheme val="minor"/>
      </rPr>
      <t xml:space="preserve">这样再执行1-2周来看体重变化。再次强调，多数人其实不是表格设计有问题，而是无法执行表格，所以需要先检查上述问题！
</t>
    </r>
    <phoneticPr fontId="1" type="noConversion"/>
  </si>
  <si>
    <t>目标体重参考饮食表开头的“减到何时”一行，或本表的问答2。人体基础代谢是会随体重下降而正常下降的，大约是每降低10kg体重，基础代谢会下降100+大卡。因此，体重比初始下降10kg，为了防止热量缺口被抹平，你需要：①如果觉得目前不饿，就每天比本食谱少吃100g米饭+1个全蛋 ②如果觉得减饮食会饿，就参考配套的《有氧热量消耗》表每周多做800大卡有氧（但不要因此去加饮食）。再减10kg体重的时候，你就再这样操作一次。</t>
    <phoneticPr fontId="2" type="noConversion"/>
  </si>
  <si>
    <r>
      <t xml:space="preserve">
表格设计了多种力训时间的饮食表，各表的饮食总量是相同的，但分餐顺序不同。逻辑是：力训练前不能空腹，要有垫肚子的进食，力训练后要吃全天最大一次练后餐。如果你要换力训时间，直接去套用不同的饮食表即可。各饮食表的分餐顺序是：
【早饭后练</t>
    </r>
    <r>
      <rPr>
        <sz val="8"/>
        <color theme="1"/>
        <rFont val="等线"/>
        <family val="3"/>
        <charset val="134"/>
        <scheme val="minor"/>
      </rPr>
      <t>（早起版）</t>
    </r>
    <r>
      <rPr>
        <sz val="10"/>
        <color theme="1"/>
        <rFont val="等线"/>
        <family val="3"/>
        <charset val="134"/>
        <scheme val="minor"/>
      </rPr>
      <t>】早饭（练前餐）-训练-练后餐-午饭（其他餐）-晚饭（其他餐）
【早饭后练</t>
    </r>
    <r>
      <rPr>
        <sz val="8"/>
        <color theme="1"/>
        <rFont val="等线"/>
        <family val="3"/>
        <charset val="134"/>
        <scheme val="minor"/>
      </rPr>
      <t>（晚起版）</t>
    </r>
    <r>
      <rPr>
        <sz val="10"/>
        <color theme="1"/>
        <rFont val="等线"/>
        <family val="3"/>
        <charset val="134"/>
        <scheme val="minor"/>
      </rPr>
      <t xml:space="preserve">】早饭（练前餐）-训练-午饭（练后餐）-晚饭（其他餐） </t>
    </r>
    <r>
      <rPr>
        <sz val="8"/>
        <color theme="1"/>
        <rFont val="等线"/>
        <family val="3"/>
        <charset val="134"/>
        <scheme val="minor"/>
      </rPr>
      <t xml:space="preserve"> *不吃专门的练前餐，练前餐配额分给其他几顿
</t>
    </r>
    <r>
      <rPr>
        <sz val="10"/>
        <color theme="1"/>
        <rFont val="等线"/>
        <family val="3"/>
        <charset val="134"/>
        <scheme val="minor"/>
      </rPr>
      <t xml:space="preserve">
【午饭前练】早饭-练前餐-训练-午饭（练后餐）-晚饭（其他餐）
【午饭后练】早饭-午饭（练前餐）-训练-练后餐-晚饭（其他餐）
【晚饭前练】早饭-午饭（其他餐）-练前餐-训练-晚饭（练后餐）
【晚饭后练】早饭-午饭（其他餐）-晚饭（练前餐）-训练-练后餐
【晚饭后更晚练】早饭-午饭（其他餐）-晚饭（其他餐）-训练-练后餐 </t>
    </r>
    <r>
      <rPr>
        <sz val="8"/>
        <color theme="1"/>
        <rFont val="等线"/>
        <family val="3"/>
        <charset val="134"/>
        <scheme val="minor"/>
      </rPr>
      <t xml:space="preserve"> *各餐可以比较均摊，练后餐稍大一点即可，否则白天会太饿</t>
    </r>
    <r>
      <rPr>
        <sz val="10"/>
        <color theme="1"/>
        <rFont val="等线"/>
        <family val="3"/>
        <charset val="134"/>
        <scheme val="minor"/>
      </rPr>
      <t xml:space="preserve">
</t>
    </r>
    <phoneticPr fontId="2" type="noConversion"/>
  </si>
  <si>
    <t xml:space="preserve">
14.大体重减脂下降10kg后该怎么调整饮食量？
</t>
    <phoneticPr fontId="2" type="noConversion"/>
  </si>
  <si>
    <t xml:space="preserve">
15.改了力训时间该怎么修改力训日的餐序？
</t>
    <phoneticPr fontId="2" type="noConversion"/>
  </si>
  <si>
    <t xml:space="preserve">
16.减脂期间感觉饿怎么办？
</t>
    <phoneticPr fontId="2" type="noConversion"/>
  </si>
  <si>
    <t xml:space="preserve">
17.为什么减脂是体重越大越不需要有氧？
</t>
    <phoneticPr fontId="2" type="noConversion"/>
  </si>
  <si>
    <t xml:space="preserve">
【减脂是否需要有氧和体重相关】
体重决定基础代谢，基础代谢又是人体最主要的热量消耗。因此，体重越大，基础代谢就越高，热量消耗就越高，减脂期能吃的饮食热量就越高。如果全部热量缺口用饮食提供感觉太饿时，就应该加有氧来增加饮食热量，这样就能保持热量缺口不变的情况下，但饥饿度降低一些。
体重&gt;80kg者，他们基础代谢足够高，只靠饮食提供热量缺口，只要排除了低饱腹感高热量的食物（高脂肉、糖油混合物、面条米线等低饱腹感碳水），吃起来都不会饿的，所以不需要加有氧来增加饮食热量。特别是100kg以上的大体重者，只靠饮食提供热量缺口都绝对不会饿，加有氧反而会让饮食热量高到有点吃不下，而且大部分有氧方式对他们膝盖也有风险（除了游泳、单车、椭圆仪），此类人士强烈建议有氧是应减尽减。
体重70-80kg者，他们基础代谢一般，只靠饮食提供热量缺口，仍然是排除了低饱腹感高热量的食物（高脂肉、糖油混合物、面条米线等低饱腹感碳水），多数人吃起来也不太饿，因此不需要加有氧来让饮食多吃。但是也有部分人会觉得饿，则应该考虑加有氧来增加饮食热量，具体请看表格配套的《有氧的热量消耗》的指导。
体重&lt;70kg者，他们基础代谢比较低，只靠饮食提供热量缺口，即便是排除了低饱腹感高热量的食物（高脂肉、糖油混合物、面条米线等低饱腹感碳水），多数人也会有些饥饿感，因此默认建议每周做2小时有氧来让饮食多吃一些，具体请看表格配套的《有氧的热量消耗》的指导。
虽然“体重越大就越不需要有氧”是对的，但该如何划分体重区间则是经验性的，上述的70kg以下、70-80kg、80kg以上的划分是up主的一个经验划分，实际上，70kg以下也肯定够有少数的耐饿者，全靠饮食提供热量缺口都不觉得饿，因此就不需要有氧；80kg以上者也肯定够有一些不抗饿者，全靠饮食提供热量缺口会觉得吃不饱，需要加有氧来增加饮食热量。对于这些例外人士，请看表格配套的《有氧的热量消耗》的指导来调节饮食热量即可，想多吃就加有氧，想少吃就减有氧。
【爱好性和被迫有氧应该保留】
本身就有爱好性有氧（比如长期爱好打球、跑步等），或被迫有氧（比如工作必须每天走路几千上万步，学生必须跑步打卡），则无论体重大小，都应该保留这种有氧。但也提醒，每周有氧时长特大的（例如每周超过3000大卡），会让饮食量对应增加得很厉害，容易吃不下，而且属于是近乎全部用有氧来提供热量缺口，饮食不做任何帮忙，这种减脂方式是很不建议的（一旦停止有氧，就会变成热量盈余长体重），如有可能还是建议削减有氧，除非是非做不可。
</t>
    <phoneticPr fontId="2" type="noConversion"/>
  </si>
  <si>
    <t xml:space="preserve">
18.为什么低热量节食后用本方案体重会增加？
</t>
    <phoneticPr fontId="2" type="noConversion"/>
  </si>
  <si>
    <t xml:space="preserve">
增肌期体重的建议增速，男性每月体重增加1-2斤，女性每月体重增加0.5-1斤。如果你想要尽可能少长脂肪，前述体重增速还可以再减少点。
为什么要求增速这么慢？因为增肌和减脂不同，肌肉合成速度比脂肪分解速度要慢得多，平均每天能合成10g肌肉已经很高效了，每月的肌肉增量最多也就10g/天×30天=300g，如果体重增加数倍于此，则多出的都是脂肪，成为减脂期的累赘。所以增肌期的体重不要严格要求上涨，只要有上行趋势即可，这是和减脂期的重要区别。
但是，如果增肌体重一个月都毫无变化，那就是确实处于热量平衡状态，还得加热量。加热量的办法：每天增加碳水30-60g（约为米饭100-200g），或者增加脂肪10-20g（坚果30g，或全脂牛奶2盒），这样就增加了一两百大卡的热量摄入。如果这样吃体重还是不长，就再如此加一次热量。
相反，如果增肌体重增速超过上述建议，则可减少一点热量来缩小热量盈余。办法相反：每天减少碳水30-60g（约为米饭100-200g），或者减少脂肪10-20g（原表规定的每日坚果30g不吃了即可），这样就减少了一两百大卡的热量摄入。
不过，如果正好开始吃肌酸，最初一个月内大约会吸水长体重1kg甚至更多一点，这是假性的体重增加，需要从体重变化里扣除。例如，开始稳定吃肌酸的第一个月，增肌可能会多长1kg体重，都是吸水导致的假性体重，但一个月后就不可能还在吸水了。
</t>
    <phoneticPr fontId="2" type="noConversion"/>
  </si>
  <si>
    <t xml:space="preserve">
20.为什么两三天的体重变化没有意义？
</t>
    <phoneticPr fontId="2" type="noConversion"/>
  </si>
  <si>
    <t xml:space="preserve">
21.为什么管理碳蛋脂后就不做16+8轻断食了？
</t>
    <phoneticPr fontId="2" type="noConversion"/>
  </si>
  <si>
    <t xml:space="preserve">
22.高尿酸/痛风患者建议怎样处理饮食？
</t>
    <phoneticPr fontId="2" type="noConversion"/>
  </si>
  <si>
    <t xml:space="preserve">
23.胰岛素抵抗/二型糖尿病患者建议怎么处理饮食？
</t>
    <phoneticPr fontId="2" type="noConversion"/>
  </si>
  <si>
    <t xml:space="preserve">
增肌减脂确实可以同时进行，比如一个刚开始力训的新手，即便Ta用的是减脂饮食配额让体重下降，Ta的肌肉量仍然可能是略微增长的，但这种增肌量和用增肌饮食配额是不能比的。
又如一个人把饮食热量设置在平衡位置，长期体重保持不变，那么Ta可能肌肉是极微弱增长的，脂肪是极微弱减少的，但这种增肌量和减脂量是和正常的增肌或减脂饮食配额没法比的。
所以，这些“增肌减脂同时进行”的情况确实存在，但并不是大家希望的那样“增肌和减脂两头都同时最大化，用一倍的时间达成别人两倍时间的效果”，否则，健身就不需要分为“增肌期”和“减脂期”了，大家所有时间都应该是“增肌减脂同时进行期”。总之，该减脂就减脂，该增肌就增肌，而不用去想要“两头都要同时最大化”。
健身的实质就是通过增肌减脂的循环，来改变既定体重的肌肉率和脂肪率，继而改善体型。增肌期，肌肉和脂肪同时增长。减脂期，在肌肉很少损失乃至不损失（新手甚至能肌肉微增），同时脂肪大量分解。如此循环以后，你既定体重的肌肉率就提高率，脂肪率就下降了，就比以前好看了，然后又进入下一轮的循环。
</t>
    <phoneticPr fontId="2" type="noConversion"/>
  </si>
  <si>
    <t xml:space="preserve">
24.为什么不要追求增肌减脂同时进行？
</t>
    <phoneticPr fontId="2" type="noConversion"/>
  </si>
  <si>
    <t xml:space="preserve">
25.有什么低热量能短暂填肚子的零食？
</t>
    <phoneticPr fontId="2" type="noConversion"/>
  </si>
  <si>
    <t xml:space="preserve">
26.有什么可以用于练前练后餐的便携碳水？
</t>
    <phoneticPr fontId="2" type="noConversion"/>
  </si>
  <si>
    <t>沈大成豆沙青团</t>
    <phoneticPr fontId="1" type="noConversion"/>
  </si>
  <si>
    <t>高</t>
    <phoneticPr fontId="1" type="noConversion"/>
  </si>
  <si>
    <t>搜索“沈大成豆沙青团”，碳水45g/个，注意只能是豆沙味的，其他口味脂肪太高</t>
    <phoneticPr fontId="1" type="noConversion"/>
  </si>
  <si>
    <r>
      <t xml:space="preserve">
便携碳水主要用于练前餐（练前餐就是一份垫肚子的小碳水）。练后餐如果吃正餐不方便，也可以用便携碳水+蛋白粉，但饱腹感往往会比较低。
【吐司切片面包】碳水25g/片
【速冻或现售馒头】碳水率50%左右，自行定量
【旺仔小馒头42g装】碳水30g/袋
【娃哈哈罐装八宝粥】碳水30g/罐
【沈大成豆沙青团】碳水45g/个，注意只能是豆沙的，其他口味脂肪太高
【红螺牌驴打滚】碳水10g/个，甜味剂是麦芽糖，不产生果糖，略优于白砂糖
【各品牌营养米粉】碳水率75%左右，搜索词加“营养”二字，否则全是婴儿米粉
【各品牌山西纯碱烤馍】碳水率75%左右，很便宜，味道类似葱香饼干
【各品牌云片糕】碳水率80%左右，自行定量
【BHB袋装熟板栗】碳水35g/袋，但不宜作为练后碳水，因为GI不算高
【香蕉】蔗糖果糖葡萄糖合计20-30g/根，可以用于练前练中的小碳水，但不能作为练后主要碳水
【脉动】蔗糖30g/瓶，可以用于练前练中的小碳水，但不能作为练后主要碳水
【宝矿力】蔗糖30g/瓶，可以用于练前练中的小碳水，但不能作为练后主要碳水
【含糖可乐】蔗糖50g/瓶，可以用于练前练中的小碳水，但不能作为练后主要碳水
</t>
    </r>
    <r>
      <rPr>
        <sz val="9"/>
        <color theme="1"/>
        <rFont val="等线"/>
        <family val="3"/>
        <charset val="134"/>
        <scheme val="minor"/>
      </rPr>
      <t xml:space="preserve">*为什么糖制品（水果、糖饮料）可以用于练前餐那种小碳水，或者练后餐搭着吃，但练后餐和正餐主要碳水不能靠它？因为淀粉类碳水是全部分解为葡萄糖，而糖制品碳水是分解为大约一半葡萄糖+一半果糖。果糖不刺激胰岛素，也有每日三五十克的摄入限量。如果是糖制品作为练后主要碳水，既不利于练后故意提高胰岛素促进肌肉合成，又会导致果糖摄入。所以，我们日常的绝大部分碳水都应该是淀粉类碳水，而不应该是糖制品（水果、糖饮料）。
*更多便携碳水、方便食品，参见本表第19表《日常食物营养率》的碳水食物清单
</t>
    </r>
    <phoneticPr fontId="2" type="noConversion"/>
  </si>
  <si>
    <t xml:space="preserve">
1.执行了2周但体重不掉该怎么调整？
2.减脂到多少体重就应该停止了？
3.为什么新手初期要定量饮食？
4.难道要一直称重吃饭？食物是生重还是熟重？
5.是否有一些固定重量的食物？
6.表格里哪些食物如果不定量会被严重错估？
7.哪些食物需要特别提醒？
8.吃食堂或工作餐该怎么办？
9.吃外卖该怎么办？
10.食堂外卖餐馆的瘦肉量不够怎么办？
11.在外就餐怎么办？
12.减脂期需要吃放纵餐吗？
13.为什么喝酒对减脂的破坏很大？必须喝酒该怎么办？
14.大体重减脂下降10kg后该怎么调整饮食量？
15.改了力训时间该怎么修改力训日的餐序？
16.减脂期间感觉饿怎么办？
17.为什么减脂是体重越大越不需要有氧？
18.为什么低热量节食后用本方案体重会增加？
19.为什么体脂称/体测仪的体脂和肌肉数据是不可信的？
20.为什么两三天的体重变化没有意义？
21.为什么管理碳蛋脂后就不做16+8轻断食了？
22.高尿酸/痛风患者建议怎样处理饮食？
23.胰岛素抵抗/二型糖尿病患者建议怎么处理饮食？
24.为什么不要追求增肌减脂同时进行？
25.有什么低热量能短暂填肚子的零食？
26.有什么可以用于练前练后餐的便携碳水？
</t>
    <phoneticPr fontId="2" type="noConversion"/>
  </si>
  <si>
    <t xml:space="preserve">
1.执行了一个月但体重不长该怎么调整？
2.为什么要新手初期要定量饮食？
3.难道要一直称重吃饭？食物是生重还是熟重？
4.是否有一些固定重量的食物？
5.表格里哪些食物如果不定量会被严重错估？
6.哪些食物需要特别提醒？
7.吃外卖该怎么办？
8.食堂外卖的瘦肉量不够怎么办？
9.在外就餐怎么办？
10.增肌期需要在体重增加后调整饮食配额吗？
11.改了力训时间该怎么修改力训日的餐序？
12.为什么体脂称/体测仪的体脂和肌肉数据是不可信的？
13.增肌到什么程度应该转减脂？
14.高尿酸/痛风患者建议怎样处理饮食？
15.胰岛素抵抗/二型糖尿病患者建议怎么处理饮食？
16.为什么不要追求增肌减脂同时进行？
17.有什么低热量能短暂填肚子的零食？
18.有什么可以用于练前练后餐的便携碳水？
</t>
    <phoneticPr fontId="2" type="noConversion"/>
  </si>
  <si>
    <t xml:space="preserve">
12.为什么体脂称/体测仪的体脂和肌肉数据是不可信的？
</t>
    <phoneticPr fontId="2" type="noConversion"/>
  </si>
  <si>
    <t xml:space="preserve">
19.为什么体脂称/体测仪的体脂和肌肉数据是不可信的？
</t>
    <phoneticPr fontId="2" type="noConversion"/>
  </si>
  <si>
    <t xml:space="preserve">生物抗阻抗法的体脂称/体测仪的数据只有体重有用，骨骼肌、体脂肪数据都不要当真。基础代谢也不是“测”出来的，而是根据你的体重代入内置的公式计算的（就像我们表格里代入你的体重预测基础代谢一样）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怎么判断是否真的在增肌？增肌就是要求体重缓长（男性每个月1-2斤，女性每个月0.5-1斤），力训的大项力量略有增加，这就说明在增肌。
如果确实非常关心自己的脂肪和肌肉量，一定要得到一个可靠的数字，可以去医院挂营养科或者骨科，要求用“双能X射线吸收法”（DEXA）测身体成分，这个机器本身是用于测骨密度的，因此一般医院都能做，价格不贵约100元左右。但此法只用于那些一定要得知自己身体成分数字的人，并不是增肌减脂就需要去测。
</t>
    <phoneticPr fontId="2" type="noConversion"/>
  </si>
  <si>
    <t xml:space="preserve">
生物抗阻抗法的体脂称/体测仪的数据只有体重有用，骨骼肌、体脂肪数据都不要当真。基础代谢也不是“测”出来的，而是根据你的体重代入内置的公式计算的（就像我们表格里代入你的体重预测基础代谢一样）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怎么判断是否真的在减脂？减脂就是看体重、腰围、视觉变化，只要体重、腰围在下降，别人觉得你在变瘦，那就一定是在减脂。当然，体重变化要以1-2周为周期来比较，三五天的体重变化无意义。
如果确实非常关心自己的脂肪和肌肉量，一定要得到一个可靠的数字，可以去医院挂营养科或者骨科，要求用“双能X射线吸收法”（DEXA）测身体成分，这个机器本身是用于测骨密度的，因此一般医院都能做，价格不贵约100元左右。但此法只用于那些一定要得知自己身体成分数字的人，并不是增肌减脂就需要去测。
</t>
    <phoneticPr fontId="2" type="noConversion"/>
  </si>
  <si>
    <t>南方黑芝麻糊（无蔗糖版）</t>
    <phoneticPr fontId="1" type="noConversion"/>
  </si>
  <si>
    <t>高</t>
    <phoneticPr fontId="1" type="noConversion"/>
  </si>
  <si>
    <t>碳水35g/袋，脂肪很低，实际上是碳水食物；推荐无蔗糖版，甜味剂是葡萄糖，不产生果糖；已熟化，温水冲泡即可</t>
    <phoneticPr fontId="1" type="noConversion"/>
  </si>
  <si>
    <t>搜索“营养米粉”、“营养米糊”，以区别昂贵的婴儿米粉；已熟化，温水冲泡即可</t>
    <phoneticPr fontId="1" type="noConversion"/>
  </si>
  <si>
    <t>搜索“娃哈哈八宝粥”，碳水47g/罐；推荐木糖醇版，不产生果糖</t>
    <phoneticPr fontId="1" type="noConversion"/>
  </si>
  <si>
    <t>菜肴必须是瘦肉菜的前提下，还应注意：
a.排除煎炒鸡蛋（例如番茄鸡蛋、韭菜鸡蛋）
b.排除油烧茄子（例如鱼香茄子）
c.减少干煸菜肴（例如干煸豆角菜花、干煸鸡肉）
d.重油菜（例如水煮牛肉、口水鸡等），可以在盘边刮一刮或简单过水，让附着的油量减少，但肉必须是瘦肉</t>
    <phoneticPr fontId="1" type="noConversion"/>
  </si>
  <si>
    <r>
      <rPr>
        <b/>
        <sz val="9"/>
        <color rgb="FFFF0000"/>
        <rFont val="等线"/>
        <family val="3"/>
        <charset val="134"/>
        <scheme val="minor"/>
      </rPr>
      <t>鸡蛋牛奶+菜肴带油，同时排除高脂肉和糖油混合物</t>
    </r>
    <r>
      <rPr>
        <sz val="9"/>
        <color theme="1"/>
        <rFont val="等线"/>
        <family val="3"/>
        <charset val="134"/>
        <scheme val="minor"/>
      </rPr>
      <t>，</t>
    </r>
    <r>
      <rPr>
        <sz val="9"/>
        <rFont val="等线"/>
        <family val="3"/>
        <charset val="134"/>
        <scheme val="minor"/>
      </rPr>
      <t>脂肪摄入就合适，不用搜集食物的脂肪率数据来计算脂肪量</t>
    </r>
    <phoneticPr fontId="1" type="noConversion"/>
  </si>
  <si>
    <t>三文鱼/金枪鱼本身脂肪率较高，并非瘦肉；但如果是吃中腩或赤身，且是无油生食，姑且也可视为瘦肉</t>
    <phoneticPr fontId="1" type="noConversion"/>
  </si>
  <si>
    <t>鸡鸭肉要去皮，猪牛羊肉要没有白色脂肪层，才是瘦肉性质</t>
    <phoneticPr fontId="1" type="noConversion"/>
  </si>
  <si>
    <t>酱牛肉、干柴的卤肉等，因为脱水率更高，蛋白质率会更高一些</t>
    <phoneticPr fontId="1" type="noConversion"/>
  </si>
  <si>
    <t>牛肉干、鸡肉干，因为脱水率很高，蛋白质率就很高，注意碳水率（糖率）最好低于10%，否则就成了“糖肉干”</t>
    <phoneticPr fontId="1" type="noConversion"/>
  </si>
  <si>
    <t>碳水1% 蛋白质3% 脂肪2%，主要是水，热量很低可忽略不计，但肯麦的高甜豆浆约放了20g糖，其实是一杯糖水</t>
    <phoneticPr fontId="1" type="noConversion"/>
  </si>
  <si>
    <t>大米、糙米、糯米、小米、紫米、黑米等不分品种碳水率近似，除了黑米外均是高GI</t>
    <phoneticPr fontId="1" type="noConversion"/>
  </si>
  <si>
    <t>营养米粉</t>
    <phoneticPr fontId="1" type="noConversion"/>
  </si>
  <si>
    <t xml:space="preserve">
为了让血糖更加平缓：
①在既定的总热量里，要把碳水总量给得稍低一点，蛋白质给得稍高一点，可以按我饮食配套视频（B站里搜BV1zu4m1N76R）发的普通人配额表的基础上，把碳水让渡大概1-2成左右加给蛋白质，例如碳水减0.3g/kg，蛋白质加0.3g/kg。
②主食请自己优先用几种易得的中低GI碳水：燕麦麸皮、藕粉、黑米、意面、蒸红薯（不是烤）、蒸土豆（不是烤）、蒸甜玉米（不是糯玉米）来提供（计算食物重量的营养率在配套视频23分10秒，或看本表第19表《日常食物营养率》），确实没有这些中低GI碳水的话也可以用白米饭之类的快碳来提供（但请劣后选择）。其中早饭碳水吃燕麦麸皮是很推荐的，研究表明它超高的膳食纤维对改善二糖颇有效果（甜味剂可以用一点白糖/蜂蜜/酸奶等）。
③很重要的是各餐一定要多吃、先吃蔬菜，再吃肉，最后吃主食，这样能有效地压制血糖。
</t>
    <phoneticPr fontId="2" type="noConversion"/>
  </si>
  <si>
    <t xml:space="preserve">
【瘦肉】减脂期的肉类要严格确保是瘦肉，瘦肉的脂肪率一般低于5%，基本只有：没有白色脂肪层的猪牛羊肉+去皮的鸡鸭肉+鱼虾+肝肾肚血心。
【高脂肉】鸡鸭皮、大排、糖醋里脊、锅包肉、鸡翅、猪蹄、牛腩、牛排、排骨、烤肉、炸肉、午餐肉、肥牛、肥羊、肉肠、肉饼、肉馅、肉丸。这些都不是瘦肉，脂肪率一般都不低于10%，不能作为减脂期的日常食物。
【面条/米线/卷饼】减脂一般不作为常规主食，一份的碳水量高达80-160g，一顿能吃很多但还感觉不出来。如果一定要作为常规主食，请务必自己定量一次。碳水率：熟面条23%，凉面和米线33%，未下锅的生鲜面50%，未下锅的干面70%，卷饼（烙饼、炊饼、馕等）50%。
【煎蛋炒蛋】一个煎蛋是6g蛋白质，因为巨量吸油，脂肪量至少20g，能花掉一大笔脂肪配额，非常不划算，一般不吃。如果一定要吃，请自己在家煎蛋，定量用3-5g油就能成功。
【肉馅水饺】肉馅饺子不是米饭之类的纯碳水，而是碳水+五花肉，碳水和脂肪的比例起码是3:1，甚至有3:2的，作为一餐主食，会比吃纯碳水主食额外附赠相当多脂肪，给当日脂肪配额造成很大压力。大概数据：喜家德水饺大小，每个碳水5g，蛋白质2g，脂肪3g。不能作为日常食物，只能偶尔吃下。
【肉包子】肉包子不是馒头，而是馒头+五花肉。一般不吃，换成馒头或者素包子。有肉包子的地方，一定有馒头或素包子，直接替换掉。
【动物内脏】肝、肾、肚、血、心，约等于表格里的瘦肉，不用害怕；脑、舌，相当于轻度的五花肉，只能偶尔浅尝；肠，相当于高脂肪的五花肉，基本不吃。注意我们说肝可以吃，但不包括法式鹅肝，那是故意制造的脂肪肝，接近于直接喝油。
【汉堡】①汉堡是低饱腹感食物，容易挨饿，如果一定要吃汉堡，只能吃这几种：麦当劳板烧堡（不吃皮）、麦当劳双吉堡（不要芝士）、肯德基奥尔良堡（不吃皮）、汉堡王果木鸡腿堡（不吃皮）、塔斯汀凤梨板烧堡（不吃皮）、赛百味火鸡胸/香烤牛肉/厚切牛排/照烧鸡（不吃皮）的三明治或百味卷。其他汉堡特别是安格斯、皇堡等牛肉堡的脂肪都是爆炸级别的，千万别吃。②上述合格汉堡的数据大概是 碳水40g 蛋白质20g  脂肪15g，作为一餐的话，碳水很可能不够，但不宜吃两个堡去补碳水（这样本餐脂肪会超过30g以上），可以再吃点纯碳水食物（面包片、馒头、烤馍等），或者酌量吃糖（中可40g糖 甜筒30g糖）。蛋白质不够，可以用内蒙牛肉干或蛋白粉酌补，或在下一餐多吃点瘦肉。③酱料可以选择不要，然后自己加一两袋番茄酱，番茄酱热量极低，没有负担。
【糖油混合物】面粉+油制作的食物，一般碳水率30%-50%，脂肪率20%-40%。举例：饼干、蛋糕、点心、糕点、甜品、油条、煎饼、花式面包、膨化食品等。如果要吃，只能用来解馋尝尝，要靠这些东西吃饱的话，脂肪摄入会爆炸。
【水果】水果的实质是糖水（蔗糖/果糖/葡萄糖+水），要占据碳水配额。吃水果就是吃糖，要置换出主食的碳水出来，置换办法参见饮食表格最右边“水果”那列指导，或见于本表第19表《日常食物营养率》里的水果数据。
</t>
    <phoneticPr fontId="1" type="noConversion"/>
  </si>
  <si>
    <t>【力训框架】新手要先有力训的认识框架，切勿没有框架而直接去学具体动作，请看我在B站发的单集长视频《健身新手的完全训练手册》（在B站里搜BV1Hk4y187jF）；已经渡过新手期后，则看《骨肌解剖与健身运用》系列七集长视频（在B站里搜BV1mM6JY6Ei9）
【具体动作】健身基本动作包括推胸、夹胸、下拉、划船、推举、前平举、侧平举、反向飞鸟、弯举、臂屈伸、深蹲、硬拉等。零基础新手可以找个会练的朋友带你，或者买20-30节私教课，目的是能上手大部分的基本动作，接下来自己就能通过网上的动作教程视频（在B站抖音搜索动作名称即可）来逐步改善提高了。当然你不买私教课也是可以的，用前述方法看网络视频来照猫画虎地尝试和适应即可，大部分人都是这样过来的，只是说有人给你现场指导当然更好罢了</t>
    <phoneticPr fontId="2" type="noConversion"/>
  </si>
  <si>
    <t>平均每周练要3-5次，如果长期无法达到每周3次则建议放弃力训（减脂和力训无关，但增肌必须力训），休息日是你根据疲劳度、个人事务等因素自由安排的，不要误解为必须一轮练完才允许休息</t>
    <phoneticPr fontId="1" type="noConversion"/>
  </si>
  <si>
    <t>大部分时候选择能做6-12次重复的中等配重，适应新动作可以做12-15次重复的小配重</t>
    <phoneticPr fontId="2" type="noConversion"/>
  </si>
  <si>
    <t>可能砸伤的动作（自由深蹲/卧推/推举）不要做到力竭，提前1-2个停止以确保安全；其余无危险动作可以做到力竭，做不动了就放下</t>
    <phoneticPr fontId="2" type="noConversion"/>
  </si>
  <si>
    <t>胸/背/臀腿的组间休息2-3分钟（臀腿可以更长一点），肩膀/手臂的组间休息1.5-2分钟，可自行酌调，但最少也不应低于1.5分钟</t>
    <phoneticPr fontId="2" type="noConversion"/>
  </si>
  <si>
    <r>
      <t xml:space="preserve">股四头肌、腘绳肌、臀大肌是三个大肌群，难以承受一次都练，可以按以下办法来循环：
</t>
    </r>
    <r>
      <rPr>
        <b/>
        <sz val="9"/>
        <color rgb="FFFF0000"/>
        <rFont val="等线"/>
        <family val="3"/>
        <charset val="134"/>
        <scheme val="minor"/>
      </rPr>
      <t>男第一次：股四+兼练动作
男第二次：腘绳肌+兼练动作
女第一次：臀大肌+兼练动作
女第二次：腘绳肌+兼练动作</t>
    </r>
    <phoneticPr fontId="1" type="noConversion"/>
  </si>
  <si>
    <r>
      <t>Day3：腿臀</t>
    </r>
    <r>
      <rPr>
        <b/>
        <sz val="10"/>
        <color theme="1"/>
        <rFont val="等线"/>
        <family val="3"/>
        <charset val="134"/>
        <scheme val="minor"/>
      </rPr>
      <t>（请看下表左侧红字选动作）</t>
    </r>
    <phoneticPr fontId="2" type="noConversion"/>
  </si>
  <si>
    <r>
      <t>Day3：腿臀+腹</t>
    </r>
    <r>
      <rPr>
        <b/>
        <sz val="10"/>
        <color theme="1"/>
        <rFont val="等线"/>
        <family val="3"/>
        <charset val="134"/>
        <scheme val="minor"/>
      </rPr>
      <t>（请看下表左侧红字选动作）</t>
    </r>
    <phoneticPr fontId="2" type="noConversion"/>
  </si>
  <si>
    <t>①不太需要练胸大肌，每两轮三分化时，拿一轮来跳过练胸日，相当于练胸频率减半；②臀腿日的股四应该少练一些，详见下面腿臀日计划的红字 ②配重选择可以比男性稍轻（以能做10-15次重复的配重为主）；③组间休息可以比男性稍短（大肌群2分钟 小肌群1.5分钟）</t>
  </si>
  <si>
    <t>南方高山玉米糊（无蔗糖版）</t>
    <phoneticPr fontId="1" type="noConversion"/>
  </si>
  <si>
    <t>娃哈哈八宝粥（木糖醇版）</t>
    <phoneticPr fontId="1" type="noConversion"/>
  </si>
  <si>
    <t>男</t>
    <phoneticPr fontId="1" type="noConversion"/>
  </si>
  <si>
    <t>晚饭后练，因此晚饭作为练前餐垫肚子，练后吃全天最大一顿的练后餐；力训日全天餐序：①早饭；②午饭=其他餐；③晚饭=练前餐；④练后餐</t>
    <phoneticPr fontId="1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</si>
  <si>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  <phoneticPr fontId="1" type="noConversion"/>
  </si>
  <si>
    <t xml:space="preserve"> * 在没有力训、有氧的情况下，基础代谢约占人体热量消耗的70%，其余的热量消耗为食物热效应和活动消耗（因为无运动，活动消耗就是日常活动消耗）</t>
    <phoneticPr fontId="1" type="noConversion"/>
  </si>
  <si>
    <t>力训消耗(c) 考虑到日常训练 老手水平</t>
    <phoneticPr fontId="1" type="noConversion"/>
  </si>
  <si>
    <t>300+810/60*20+340*1</t>
    <phoneticPr fontId="1" type="noConversion"/>
  </si>
  <si>
    <t>工作日热量</t>
    <phoneticPr fontId="1" type="noConversion"/>
  </si>
  <si>
    <t>休息日热量</t>
    <phoneticPr fontId="1" type="noConversion"/>
  </si>
  <si>
    <t>①早饭</t>
    <phoneticPr fontId="1" type="noConversion"/>
  </si>
  <si>
    <t>全蛋2+牛奶1，数量参考视频25分30秒</t>
    <phoneticPr fontId="1" type="noConversion"/>
  </si>
  <si>
    <t>【推荐模式】早饭吃左侧的蛋黄牛奶+正餐吃大众带油菜=脂肪摄入基本合适 :)</t>
    <phoneticPr fontId="1" type="noConversion"/>
  </si>
  <si>
    <t>* 脂肪摄入另一基本来源是吃炒菜时摄入的油，如果正餐吃低油无油菜（卤肉、炖肉、清炒、清炖、轻食、水煮），请看右边脂肪一列【脂肪缺乏2】</t>
    <phoneticPr fontId="1" type="noConversion"/>
  </si>
  <si>
    <t>【蔬菜不用定量】蔬菜碳水率很低，为免麻烦不用定量，争取每天都能吃一些</t>
    <phoneticPr fontId="1" type="noConversion"/>
  </si>
  <si>
    <t>* 吃蔬菜的顺序：一般各餐，先吃、多吃蔬菜，后吃碳水，能压制胰岛素，帮助减脂；但力训的练后餐则相反，建议先吃碳水和蛋白质，少吃、后吃蔬菜，避免胰岛素被压制</t>
    <phoneticPr fontId="1" type="noConversion"/>
  </si>
  <si>
    <t xml:space="preserve">
13.为什么喝酒对减脂的破坏很大？必须喝酒该怎么办？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</si>
</sst>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3">
    <numFmt numFmtId="176" formatCode="&quot;体重&quot;#&quot;kg&quot;"/>
    <numFmt numFmtId="177" formatCode="&quot;速&quot;&quot;度&quot;#&quot;km/h&quot;"/>
    <numFmt numFmtId="178" formatCode="0.0"/>
    <numFmt numFmtId="179" formatCode="[=1]&quot;男&quot;;[=2]&quot;女&quot;"/>
    <numFmt numFmtId="180" formatCode="#&quot;cm&quot;"/>
    <numFmt numFmtId="181" formatCode="#.0&quot;kg&quot;"/>
    <numFmt numFmtId="182" formatCode="#.0"/>
    <numFmt numFmtId="183" formatCode="#.0&quot;     * 医学指标：正常18.5-24   超重24-28   肥胖大于28&quot;"/>
    <numFmt numFmtId="184" formatCode="#.0&quot;（医学指标：正常18.5-24   超重24-28   肥胖大于28）&quot;"/>
    <numFmt numFmtId="185" formatCode="0_);[Red]\(0\)"/>
    <numFmt numFmtId="186" formatCode="&quot;体重减到&quot;#&quot;kg就进入正常体重范围了（BMI&lt;24），可考虑继续减一些或者转增肌，但注意没有足够肌肉量是不能追求清晰腹肌/马甲线这样的低体脂率的，否则其他部位会骨瘦如柴&quot;"/>
    <numFmt numFmtId="187" formatCode="[=1]&quot;场所：健身房练&quot;;[=2]&quot;场所：居家练&quot;"/>
    <numFmt numFmtId="188" formatCode="[=1]&quot;场所：健身房&quot;;[=2]&quot;场所：居家&quot;"/>
    <numFmt numFmtId="189" formatCode="#&quot;大卡&quot;"/>
    <numFmt numFmtId="190" formatCode="0&quot;大&quot;&quot;卡&quot;"/>
    <numFmt numFmtId="191" formatCode="#.0&quot;g/kg&quot;"/>
    <numFmt numFmtId="192" formatCode="&quot;×   体重&quot;#&quot;kg   =  &quot;"/>
    <numFmt numFmtId="193" formatCode="&quot;总量&quot;#&quot;g&quot;"/>
    <numFmt numFmtId="194" formatCode="&quot;0&quot;#.0&quot;g&quot;"/>
    <numFmt numFmtId="195" formatCode="&quot;碳水&quot;#&quot;g（全天15%）&quot;"/>
    <numFmt numFmtId="196" formatCode="&quot;蛋白质&quot;#&quot;g（全天20%）&quot;"/>
    <numFmt numFmtId="197" formatCode="&quot;吐司面包/馒头花卷&quot;#&quot;g&quot;"/>
    <numFmt numFmtId="198" formatCode="&quot;速食燕麦片&quot;#&quot;g&quot;"/>
    <numFmt numFmtId="199" formatCode="&quot;燕麦麸皮&quot;#&quot;g&quot;"/>
    <numFmt numFmtId="200" formatCode="&quot;熟瘦肉&quot;#&quot;g（带油没事）&quot;"/>
    <numFmt numFmtId="201" formatCode="&quot;玉米/土豆&quot;#&quot;g（是甜玉米 不是糯玉米）&quot;"/>
    <numFmt numFmtId="202" formatCode="&quot;蛋白粉&quot;#&quot;g&quot;"/>
    <numFmt numFmtId="203" formatCode="&quot;红薯&quot;#&quot;g&quot;"/>
    <numFmt numFmtId="204" formatCode="&quot;熟面条&quot;#&quot;g（干面条则除以3）&quot;"/>
    <numFmt numFmtId="205" formatCode="&quot;熟米饭&quot;#&quot;g（生米则除以2.5）&quot;"/>
    <numFmt numFmtId="206" formatCode="&quot;碳水&quot;#&quot;g（全天35%）&quot;"/>
    <numFmt numFmtId="207" formatCode="&quot;营养米粉&quot;#&quot;g&quot;"/>
    <numFmt numFmtId="208" formatCode="&quot;碳水&quot;#&quot;g（全天20%）&quot;"/>
    <numFmt numFmtId="209" formatCode="&quot;碳水&quot;#&quot;g（全天10%）&quot;"/>
    <numFmt numFmtId="210" formatCode="&quot;碳水&quot;#&quot;g（全天100%）&quot;"/>
    <numFmt numFmtId="211" formatCode="&quot;蛋白质&quot;#&quot;g（全天100%）&quot;"/>
    <numFmt numFmtId="212" formatCode="&quot;脂肪0&quot;#.0&quot;g&quot;"/>
    <numFmt numFmtId="213" formatCode="&quot;碳水&quot;#&quot;g（和绿表早饭相同）&quot;"/>
    <numFmt numFmtId="214" formatCode="&quot;蛋白质&quot;#&quot;g（和绿表早饭相同）&quot;"/>
    <numFmt numFmtId="215" formatCode="&quot;熟面条&quot;#&quot;g（干面除以3）&quot;"/>
    <numFmt numFmtId="216" formatCode="&quot;熟米饭&quot;#&quot;g（生米除以2.5）&quot;"/>
    <numFmt numFmtId="217" formatCode="&quot;碳水&quot;#&quot;g&quot;"/>
    <numFmt numFmtId="218" formatCode="&quot;减脂，预期2周体重掉&quot;#&quot;斤，实际不会这么精准，不能掉体重请看我另发的《问答汇总》pdf第1条自己调整；少数大体重者，减10kg以上还要继续的话，请联系我教你调整配额，小体重者忽略&quot;"/>
    <numFmt numFmtId="219" formatCode="&quot;碳水&quot;#&quot;g（全天40%）&quot;"/>
    <numFmt numFmtId="220" formatCode="&quot;蛋白质&quot;#&quot;g（全天30%）&quot;"/>
    <numFmt numFmtId="221" formatCode="&quot;碳水&quot;#&quot;g（全天30%）&quot;"/>
    <numFmt numFmtId="222" formatCode="&quot;旺仔小馒头&quot;#&quot;g&quot;"/>
    <numFmt numFmtId="223" formatCode="&quot;* 理论上体重2周减2%（&quot;&quot;约&quot;#.0&quot;斤） * 体重是在升降交替的过程里下降的，不要纠结短期体重，以1-2周来比较体重才有意义    * 少数大体重者，减10kg以上还要继续减的话，参照《问答汇总》第4问调整配额&quot;"/>
    <numFmt numFmtId="224" formatCode="&quot;①体重超过&quot;#&quot;kg就进入超重范围（BMI&gt;24），男性可根据个人意愿继续增重或者转减脂，女性可以更早一些转减脂；&quot;"/>
    <numFmt numFmtId="225" formatCode="&quot;碳水&quot;#&quot;g（和绿表零食夜宵相同）&quot;"/>
    <numFmt numFmtId="226" formatCode="&quot;蛋白质&quot;#&quot;g（和绿表零食夜宵相同）&quot;"/>
    <numFmt numFmtId="227" formatCode="#&quot;k&quot;&quot;g&quot;"/>
    <numFmt numFmtId="228" formatCode="#&quot;次&quot;"/>
  </numFmts>
  <fonts count="9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9"/>
      <name val="等线"/>
      <family val="2"/>
      <charset val="134"/>
      <scheme val="minor"/>
    </font>
    <font>
      <b/>
      <sz val="10"/>
      <color theme="1"/>
      <name val="等线"/>
      <family val="3"/>
      <charset val="134"/>
      <scheme val="minor"/>
    </font>
    <font>
      <sz val="10"/>
      <color theme="1"/>
      <name val="等线"/>
      <family val="3"/>
      <charset val="134"/>
      <scheme val="minor"/>
    </font>
    <font>
      <sz val="8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14"/>
      <color theme="1"/>
      <name val="等线"/>
      <family val="3"/>
      <charset val="134"/>
      <scheme val="minor"/>
    </font>
    <font>
      <sz val="9"/>
      <name val="等线"/>
      <family val="2"/>
      <charset val="134"/>
    </font>
    <font>
      <b/>
      <sz val="10"/>
      <color rgb="FF000000"/>
      <name val="等线"/>
      <family val="3"/>
      <charset val="134"/>
    </font>
    <font>
      <sz val="10"/>
      <color rgb="FF000000"/>
      <name val="等线"/>
      <family val="3"/>
      <charset val="134"/>
    </font>
    <font>
      <sz val="9"/>
      <color rgb="FF000000"/>
      <name val="等线"/>
      <family val="3"/>
      <charset val="134"/>
    </font>
    <font>
      <sz val="8"/>
      <color rgb="FF000000"/>
      <name val="等线"/>
      <family val="3"/>
      <charset val="134"/>
    </font>
    <font>
      <i/>
      <sz val="10"/>
      <color rgb="FF000000"/>
      <name val="等线"/>
      <family val="3"/>
      <charset val="134"/>
    </font>
    <font>
      <b/>
      <sz val="11"/>
      <color rgb="FF000000"/>
      <name val="等线"/>
      <family val="3"/>
      <charset val="134"/>
    </font>
    <font>
      <b/>
      <sz val="9"/>
      <color rgb="FF000000"/>
      <name val="等线"/>
      <family val="3"/>
      <charset val="134"/>
    </font>
    <font>
      <sz val="11"/>
      <color theme="1"/>
      <name val="等线"/>
      <family val="3"/>
      <charset val="134"/>
      <scheme val="minor"/>
    </font>
    <font>
      <sz val="9"/>
      <color theme="1"/>
      <name val="等线"/>
      <family val="3"/>
      <charset val="134"/>
      <scheme val="minor"/>
    </font>
    <font>
      <sz val="10"/>
      <color theme="1"/>
      <name val="等线"/>
      <family val="2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charset val="134"/>
      <scheme val="minor"/>
    </font>
    <font>
      <vertAlign val="superscript"/>
      <sz val="10"/>
      <color theme="1"/>
      <name val="等线"/>
      <family val="3"/>
      <charset val="134"/>
      <scheme val="minor"/>
    </font>
    <font>
      <b/>
      <sz val="8"/>
      <color theme="1"/>
      <name val="等线"/>
      <family val="3"/>
      <charset val="134"/>
      <scheme val="minor"/>
    </font>
    <font>
      <b/>
      <vertAlign val="superscript"/>
      <sz val="10"/>
      <color theme="1"/>
      <name val="等线"/>
      <family val="3"/>
      <charset val="134"/>
      <scheme val="minor"/>
    </font>
    <font>
      <vertAlign val="superscript"/>
      <sz val="9"/>
      <color theme="1"/>
      <name val="等线"/>
      <family val="3"/>
      <charset val="134"/>
      <scheme val="minor"/>
    </font>
    <font>
      <sz val="11"/>
      <color theme="0"/>
      <name val="等线"/>
      <family val="2"/>
      <charset val="134"/>
      <scheme val="minor"/>
    </font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charset val="134"/>
    </font>
    <font>
      <b/>
      <sz val="14"/>
      <color rgb="FFFFFFFF"/>
      <name val="等线"/>
      <family val="3"/>
      <charset val="134"/>
    </font>
    <font>
      <sz val="10"/>
      <color rgb="FFFF0000"/>
      <name val="等线"/>
      <family val="3"/>
      <charset val="134"/>
    </font>
    <font>
      <sz val="9"/>
      <name val="等线"/>
      <family val="3"/>
      <charset val="134"/>
    </font>
    <font>
      <b/>
      <sz val="10"/>
      <color rgb="FFFF0000"/>
      <name val="等线"/>
      <family val="3"/>
      <charset val="134"/>
    </font>
    <font>
      <b/>
      <sz val="12"/>
      <color rgb="FFFFFFFF"/>
      <name val="等线"/>
      <family val="3"/>
      <charset val="134"/>
    </font>
    <font>
      <sz val="10"/>
      <color rgb="FFFFFFFF"/>
      <name val="等线"/>
      <family val="3"/>
      <charset val="134"/>
    </font>
    <font>
      <b/>
      <sz val="10"/>
      <name val="等线"/>
      <family val="3"/>
      <charset val="134"/>
    </font>
    <font>
      <i/>
      <sz val="10"/>
      <color rgb="FF595959"/>
      <name val="等线"/>
      <family val="3"/>
      <charset val="134"/>
    </font>
    <font>
      <sz val="9"/>
      <color rgb="FFFF0000"/>
      <name val="等线"/>
      <family val="3"/>
      <charset val="134"/>
    </font>
    <font>
      <sz val="10"/>
      <name val="等线"/>
      <family val="3"/>
      <charset val="134"/>
    </font>
    <font>
      <sz val="10"/>
      <color rgb="FF000000"/>
      <name val="等线"/>
      <family val="2"/>
      <charset val="134"/>
    </font>
    <font>
      <sz val="11"/>
      <color rgb="FF000000"/>
      <name val="等线"/>
      <family val="3"/>
      <charset val="134"/>
    </font>
    <font>
      <sz val="11"/>
      <color rgb="FFFFFFFF"/>
      <name val="等线"/>
      <family val="3"/>
      <charset val="134"/>
    </font>
    <font>
      <vertAlign val="subscript"/>
      <sz val="9"/>
      <color rgb="FF000000"/>
      <name val="等线"/>
      <family val="3"/>
      <charset val="134"/>
    </font>
    <font>
      <b/>
      <sz val="9"/>
      <color rgb="FFFF0000"/>
      <name val="等线"/>
      <family val="3"/>
      <charset val="134"/>
    </font>
    <font>
      <sz val="11"/>
      <color rgb="FF000000"/>
      <name val="等线"/>
      <family val="2"/>
      <charset val="134"/>
    </font>
    <font>
      <sz val="11"/>
      <color theme="1"/>
      <name val="等线"/>
      <family val="2"/>
    </font>
    <font>
      <i/>
      <sz val="9"/>
      <color rgb="FF595959"/>
      <name val="等线"/>
      <family val="3"/>
      <charset val="134"/>
    </font>
    <font>
      <sz val="9"/>
      <color theme="1"/>
      <name val="等线"/>
      <family val="3"/>
      <charset val="134"/>
    </font>
    <font>
      <b/>
      <sz val="9"/>
      <name val="等线"/>
      <family val="3"/>
      <charset val="134"/>
    </font>
    <font>
      <b/>
      <sz val="9"/>
      <color rgb="FFFFFFFF"/>
      <name val="等线"/>
      <family val="3"/>
      <charset val="134"/>
    </font>
    <font>
      <sz val="8"/>
      <color theme="1"/>
      <name val="等线"/>
      <family val="3"/>
      <charset val="134"/>
    </font>
    <font>
      <i/>
      <sz val="8"/>
      <color rgb="FF595959"/>
      <name val="等线"/>
      <family val="3"/>
      <charset val="134"/>
    </font>
    <font>
      <b/>
      <sz val="8"/>
      <name val="等线"/>
      <family val="3"/>
      <charset val="134"/>
    </font>
    <font>
      <sz val="6"/>
      <color theme="1"/>
      <name val="等线"/>
      <family val="3"/>
      <charset val="134"/>
    </font>
    <font>
      <sz val="6"/>
      <color theme="1"/>
      <name val="等线"/>
      <family val="2"/>
      <charset val="134"/>
    </font>
    <font>
      <sz val="11"/>
      <color theme="0"/>
      <name val="等线"/>
      <family val="3"/>
      <charset val="134"/>
    </font>
    <font>
      <b/>
      <sz val="11"/>
      <color theme="0"/>
      <name val="等线"/>
      <family val="3"/>
      <charset val="134"/>
    </font>
    <font>
      <sz val="11"/>
      <color theme="1"/>
      <name val="等线"/>
      <family val="3"/>
      <charset val="134"/>
    </font>
    <font>
      <b/>
      <sz val="11"/>
      <color rgb="FFFFFFFF"/>
      <name val="等线"/>
      <family val="3"/>
      <charset val="134"/>
    </font>
    <font>
      <b/>
      <sz val="11"/>
      <color rgb="FFFF0000"/>
      <name val="等线"/>
      <family val="3"/>
      <charset val="134"/>
    </font>
    <font>
      <b/>
      <sz val="11"/>
      <name val="等线"/>
      <family val="3"/>
      <charset val="134"/>
    </font>
    <font>
      <sz val="10"/>
      <color theme="0"/>
      <name val="等线"/>
      <family val="3"/>
      <charset val="134"/>
    </font>
    <font>
      <sz val="10"/>
      <color theme="0"/>
      <name val="等线"/>
      <family val="3"/>
      <charset val="134"/>
      <scheme val="minor"/>
    </font>
    <font>
      <b/>
      <sz val="14"/>
      <name val="等线"/>
      <family val="3"/>
      <charset val="134"/>
      <scheme val="minor"/>
    </font>
    <font>
      <sz val="11"/>
      <color theme="0"/>
      <name val="等线"/>
      <family val="2"/>
      <scheme val="minor"/>
    </font>
    <font>
      <b/>
      <sz val="11"/>
      <name val="等线"/>
      <family val="3"/>
      <charset val="134"/>
      <scheme val="minor"/>
    </font>
    <font>
      <sz val="11"/>
      <color theme="0"/>
      <name val="等线"/>
      <family val="3"/>
      <charset val="134"/>
      <scheme val="minor"/>
    </font>
    <font>
      <sz val="10"/>
      <name val="等线"/>
      <family val="3"/>
      <charset val="134"/>
      <scheme val="minor"/>
    </font>
    <font>
      <b/>
      <sz val="10"/>
      <color rgb="FFFF0000"/>
      <name val="等线"/>
      <family val="3"/>
      <charset val="134"/>
      <scheme val="minor"/>
    </font>
    <font>
      <b/>
      <sz val="16"/>
      <color rgb="FF000000"/>
      <name val="等线"/>
      <family val="3"/>
      <charset val="134"/>
    </font>
    <font>
      <sz val="10"/>
      <color theme="1"/>
      <name val="等线"/>
      <family val="3"/>
      <charset val="134"/>
    </font>
    <font>
      <sz val="8"/>
      <color rgb="FFFF0000"/>
      <name val="等线"/>
      <family val="2"/>
      <charset val="134"/>
    </font>
    <font>
      <sz val="16"/>
      <color theme="1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sz val="11"/>
      <color rgb="FFFF0000"/>
      <name val="等线"/>
      <family val="2"/>
      <scheme val="minor"/>
    </font>
    <font>
      <sz val="10"/>
      <color rgb="FFFF0000"/>
      <name val="等线"/>
      <family val="3"/>
      <charset val="134"/>
      <scheme val="minor"/>
    </font>
    <font>
      <i/>
      <sz val="10"/>
      <name val="等线"/>
      <family val="3"/>
      <charset val="134"/>
    </font>
    <font>
      <sz val="9"/>
      <color theme="1" tint="0.34998626667073579"/>
      <name val="等线"/>
      <family val="3"/>
      <charset val="134"/>
    </font>
    <font>
      <sz val="10"/>
      <color theme="1"/>
      <name val="等线"/>
      <family val="1"/>
      <charset val="134"/>
    </font>
    <font>
      <b/>
      <sz val="16"/>
      <color rgb="FFFF0000"/>
      <name val="等线"/>
      <family val="3"/>
      <charset val="134"/>
    </font>
    <font>
      <i/>
      <sz val="9"/>
      <color rgb="FF000000"/>
      <name val="等线"/>
      <family val="3"/>
      <charset val="134"/>
    </font>
    <font>
      <b/>
      <sz val="10"/>
      <color rgb="FFFFFFFF"/>
      <name val="等线"/>
      <family val="3"/>
      <charset val="134"/>
    </font>
    <font>
      <sz val="10"/>
      <color rgb="FF000000"/>
      <name val="等线"/>
      <family val="3"/>
      <charset val="134"/>
      <scheme val="minor"/>
    </font>
    <font>
      <i/>
      <sz val="10"/>
      <color theme="1"/>
      <name val="等线"/>
      <family val="3"/>
      <charset val="134"/>
      <scheme val="minor"/>
    </font>
    <font>
      <sz val="14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u/>
      <sz val="9"/>
      <color theme="1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b/>
      <sz val="9"/>
      <color theme="1"/>
      <name val="等线"/>
      <family val="3"/>
      <charset val="134"/>
      <scheme val="minor"/>
    </font>
    <font>
      <b/>
      <sz val="9"/>
      <color rgb="FFFF0000"/>
      <name val="等线"/>
      <family val="3"/>
      <charset val="134"/>
      <scheme val="minor"/>
    </font>
    <font>
      <b/>
      <i/>
      <sz val="10"/>
      <color rgb="FF595959"/>
      <name val="等线"/>
      <family val="3"/>
      <charset val="134"/>
    </font>
  </fonts>
  <fills count="46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BC2E6"/>
        <bgColor rgb="FF000000"/>
      </patternFill>
    </fill>
    <fill>
      <patternFill patternType="solid">
        <fgColor rgb="FFBDD7EE"/>
        <bgColor rgb="FF000000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5B9BD5"/>
        <bgColor rgb="FFFFFFFF"/>
      </patternFill>
    </fill>
    <fill>
      <patternFill patternType="solid">
        <fgColor rgb="FF9BC2E6"/>
        <bgColor rgb="FFFFFFFF"/>
      </patternFill>
    </fill>
    <fill>
      <patternFill patternType="solid">
        <fgColor rgb="FF70AD47"/>
        <bgColor rgb="FFFFFFFF"/>
      </patternFill>
    </fill>
    <fill>
      <patternFill patternType="solid">
        <fgColor rgb="FFA9D08E"/>
        <bgColor rgb="FFFFFFFF"/>
      </patternFill>
    </fill>
    <fill>
      <patternFill patternType="solid">
        <fgColor rgb="FFC6E0B4"/>
        <bgColor rgb="FF000000"/>
      </patternFill>
    </fill>
    <fill>
      <patternFill patternType="solid">
        <fgColor rgb="FFC6E0B4"/>
        <bgColor rgb="FFFFFFFF"/>
      </patternFill>
    </fill>
    <fill>
      <patternFill patternType="solid">
        <fgColor rgb="FFE2EFDA"/>
        <bgColor rgb="FF000000"/>
      </patternFill>
    </fill>
    <fill>
      <patternFill patternType="solid">
        <fgColor rgb="FFA9D08E"/>
        <bgColor rgb="FF000000"/>
      </patternFill>
    </fill>
    <fill>
      <patternFill patternType="solid">
        <fgColor rgb="FF5B9BD5"/>
        <bgColor rgb="FF000000"/>
      </patternFill>
    </fill>
    <fill>
      <patternFill patternType="solid">
        <fgColor rgb="FFBDD7EE"/>
        <bgColor rgb="FFFFFFFF"/>
      </patternFill>
    </fill>
    <fill>
      <patternFill patternType="solid">
        <fgColor rgb="FFDDEBF7"/>
        <bgColor rgb="FFFFFFFF"/>
      </patternFill>
    </fill>
    <fill>
      <patternFill patternType="solid">
        <fgColor rgb="FFDDEBF7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CC4E4"/>
        <bgColor rgb="FFFFFFFF"/>
      </patternFill>
    </fill>
    <fill>
      <patternFill patternType="solid">
        <fgColor rgb="FF9CC4E4"/>
        <bgColor rgb="FF000000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000000"/>
      </patternFill>
    </fill>
  </fills>
  <borders count="48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</borders>
  <cellStyleXfs count="11">
    <xf numFmtId="0" fontId="0" fillId="0" borderId="0"/>
    <xf numFmtId="0" fontId="20" fillId="0" borderId="0" applyNumberFormat="0" applyFill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9" fontId="86" fillId="0" borderId="0" applyFont="0" applyFill="0" applyBorder="0" applyAlignment="0" applyProtection="0">
      <alignment vertical="center"/>
    </xf>
  </cellStyleXfs>
  <cellXfs count="1329">
    <xf numFmtId="0" fontId="0" fillId="0" borderId="0" xfId="0"/>
    <xf numFmtId="0" fontId="10" fillId="0" borderId="0" xfId="0" applyFont="1" applyAlignment="1">
      <alignment vertical="center"/>
    </xf>
    <xf numFmtId="176" fontId="10" fillId="0" borderId="0" xfId="0" applyNumberFormat="1" applyFont="1" applyAlignment="1">
      <alignment vertical="center"/>
    </xf>
    <xf numFmtId="178" fontId="10" fillId="5" borderId="4" xfId="0" applyNumberFormat="1" applyFont="1" applyFill="1" applyBorder="1" applyAlignment="1">
      <alignment horizontal="center" vertical="center"/>
    </xf>
    <xf numFmtId="1" fontId="13" fillId="5" borderId="4" xfId="0" applyNumberFormat="1" applyFont="1" applyFill="1" applyBorder="1" applyAlignment="1">
      <alignment horizontal="center" vertical="center"/>
    </xf>
    <xf numFmtId="0" fontId="0" fillId="0" borderId="0" xfId="0" applyAlignment="1">
      <alignment vertical="center" wrapText="1"/>
    </xf>
    <xf numFmtId="0" fontId="4" fillId="9" borderId="4" xfId="0" applyFont="1" applyFill="1" applyBorder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16" fillId="0" borderId="0" xfId="0" applyFont="1" applyAlignment="1">
      <alignment horizontal="center" vertical="center" wrapText="1"/>
    </xf>
    <xf numFmtId="0" fontId="16" fillId="0" borderId="0" xfId="0" applyFont="1" applyAlignment="1">
      <alignment vertical="center" wrapText="1"/>
    </xf>
    <xf numFmtId="0" fontId="16" fillId="0" borderId="0" xfId="0" applyFont="1" applyAlignment="1">
      <alignment vertical="center"/>
    </xf>
    <xf numFmtId="0" fontId="3" fillId="8" borderId="25" xfId="0" applyFont="1" applyFill="1" applyBorder="1" applyAlignment="1">
      <alignment horizontal="center" vertical="center"/>
    </xf>
    <xf numFmtId="0" fontId="4" fillId="9" borderId="4" xfId="0" applyFont="1" applyFill="1" applyBorder="1" applyAlignment="1">
      <alignment horizontal="center" vertical="center"/>
    </xf>
    <xf numFmtId="0" fontId="4" fillId="9" borderId="20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center" vertical="center"/>
    </xf>
    <xf numFmtId="0" fontId="4" fillId="11" borderId="17" xfId="0" applyFont="1" applyFill="1" applyBorder="1" applyAlignment="1">
      <alignment horizontal="center" vertical="center"/>
    </xf>
    <xf numFmtId="0" fontId="4" fillId="11" borderId="18" xfId="0" applyFont="1" applyFill="1" applyBorder="1" applyAlignment="1">
      <alignment horizontal="center" vertical="center"/>
    </xf>
    <xf numFmtId="0" fontId="4" fillId="11" borderId="24" xfId="0" applyFont="1" applyFill="1" applyBorder="1" applyAlignment="1">
      <alignment horizontal="center" vertical="center"/>
    </xf>
    <xf numFmtId="0" fontId="17" fillId="0" borderId="0" xfId="0" applyFont="1" applyAlignment="1">
      <alignment horizontal="left" vertical="center" wrapText="1"/>
    </xf>
    <xf numFmtId="0" fontId="0" fillId="0" borderId="0" xfId="0" applyAlignment="1">
      <alignment vertical="center"/>
    </xf>
    <xf numFmtId="0" fontId="3" fillId="9" borderId="20" xfId="0" applyFont="1" applyFill="1" applyBorder="1" applyAlignment="1">
      <alignment horizontal="center" vertical="center"/>
    </xf>
    <xf numFmtId="0" fontId="17" fillId="9" borderId="1" xfId="0" applyFont="1" applyFill="1" applyBorder="1" applyAlignment="1">
      <alignment vertical="center" wrapText="1"/>
    </xf>
    <xf numFmtId="0" fontId="4" fillId="9" borderId="5" xfId="0" applyFont="1" applyFill="1" applyBorder="1" applyAlignment="1">
      <alignment horizontal="center" vertical="center"/>
    </xf>
    <xf numFmtId="0" fontId="17" fillId="9" borderId="2" xfId="0" applyFont="1" applyFill="1" applyBorder="1" applyAlignment="1">
      <alignment vertical="center" wrapText="1"/>
    </xf>
    <xf numFmtId="0" fontId="0" fillId="3" borderId="20" xfId="0" applyFill="1" applyBorder="1" applyAlignment="1">
      <alignment vertical="center"/>
    </xf>
    <xf numFmtId="0" fontId="4" fillId="3" borderId="4" xfId="0" applyFont="1" applyFill="1" applyBorder="1" applyAlignment="1">
      <alignment horizontal="center" vertical="center"/>
    </xf>
    <xf numFmtId="0" fontId="0" fillId="11" borderId="20" xfId="0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0" fillId="11" borderId="25" xfId="0" applyFill="1" applyBorder="1" applyAlignment="1">
      <alignment vertical="center"/>
    </xf>
    <xf numFmtId="0" fontId="5" fillId="0" borderId="0" xfId="0" applyFont="1" applyAlignment="1">
      <alignment vertical="center" wrapText="1"/>
    </xf>
    <xf numFmtId="0" fontId="4" fillId="0" borderId="0" xfId="0" applyFont="1" applyAlignment="1">
      <alignment vertical="center"/>
    </xf>
    <xf numFmtId="0" fontId="16" fillId="8" borderId="4" xfId="0" applyFont="1" applyFill="1" applyBorder="1" applyAlignment="1">
      <alignment vertical="distributed" wrapText="1"/>
    </xf>
    <xf numFmtId="0" fontId="20" fillId="0" borderId="0" xfId="1" applyAlignment="1">
      <alignment horizontal="center" vertical="center" wrapText="1"/>
    </xf>
    <xf numFmtId="0" fontId="6" fillId="2" borderId="4" xfId="0" applyFont="1" applyFill="1" applyBorder="1" applyAlignment="1">
      <alignment horizontal="left" vertical="center" wrapText="1"/>
    </xf>
    <xf numFmtId="0" fontId="4" fillId="3" borderId="4" xfId="0" applyFont="1" applyFill="1" applyBorder="1" applyAlignment="1">
      <alignment vertical="center" wrapText="1"/>
    </xf>
    <xf numFmtId="0" fontId="4" fillId="0" borderId="0" xfId="0" applyFont="1" applyAlignment="1">
      <alignment vertical="center" wrapText="1"/>
    </xf>
    <xf numFmtId="0" fontId="4" fillId="3" borderId="4" xfId="0" applyFont="1" applyFill="1" applyBorder="1" applyAlignment="1">
      <alignment horizontal="justify" vertical="center" wrapText="1"/>
    </xf>
    <xf numFmtId="0" fontId="4" fillId="0" borderId="0" xfId="0" applyFont="1" applyAlignment="1">
      <alignment horizontal="justify" vertical="center"/>
    </xf>
    <xf numFmtId="0" fontId="4" fillId="13" borderId="17" xfId="0" applyFont="1" applyFill="1" applyBorder="1" applyAlignment="1">
      <alignment horizontal="center" vertical="center"/>
    </xf>
    <xf numFmtId="0" fontId="4" fillId="13" borderId="18" xfId="0" applyFont="1" applyFill="1" applyBorder="1" applyAlignment="1">
      <alignment horizontal="center" vertical="center"/>
    </xf>
    <xf numFmtId="0" fontId="4" fillId="13" borderId="4" xfId="0" applyFont="1" applyFill="1" applyBorder="1" applyAlignment="1">
      <alignment horizontal="center" vertical="center"/>
    </xf>
    <xf numFmtId="0" fontId="4" fillId="13" borderId="20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8" fillId="0" borderId="0" xfId="2" applyFont="1" applyFill="1" applyBorder="1" applyAlignment="1">
      <alignment horizontal="center" vertical="center" wrapText="1"/>
    </xf>
    <xf numFmtId="0" fontId="27" fillId="0" borderId="0" xfId="0" applyFont="1" applyAlignment="1">
      <alignment vertical="center"/>
    </xf>
    <xf numFmtId="0" fontId="9" fillId="24" borderId="4" xfId="5" applyFont="1" applyFill="1" applyBorder="1" applyAlignment="1">
      <alignment horizontal="center" vertical="center" wrapText="1"/>
    </xf>
    <xf numFmtId="179" fontId="10" fillId="0" borderId="0" xfId="5" applyNumberFormat="1" applyFont="1" applyFill="1" applyBorder="1" applyAlignment="1">
      <alignment horizontal="left" vertical="center" wrapText="1"/>
    </xf>
    <xf numFmtId="182" fontId="10" fillId="4" borderId="1" xfId="5" applyNumberFormat="1" applyFont="1" applyFill="1" applyBorder="1" applyAlignment="1">
      <alignment horizontal="left" vertical="center" wrapText="1"/>
    </xf>
    <xf numFmtId="184" fontId="10" fillId="0" borderId="0" xfId="5" applyNumberFormat="1" applyFont="1" applyFill="1" applyBorder="1" applyAlignment="1">
      <alignment horizontal="left" vertical="center" wrapText="1"/>
    </xf>
    <xf numFmtId="186" fontId="10" fillId="0" borderId="0" xfId="5" applyNumberFormat="1" applyFont="1" applyFill="1" applyBorder="1" applyAlignment="1">
      <alignment horizontal="left" vertical="center" wrapText="1"/>
    </xf>
    <xf numFmtId="0" fontId="9" fillId="24" borderId="1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vertical="center" wrapText="1"/>
    </xf>
    <xf numFmtId="0" fontId="11" fillId="24" borderId="4" xfId="5" applyFont="1" applyFill="1" applyBorder="1" applyAlignment="1">
      <alignment horizontal="left" vertical="center" wrapText="1" indent="1"/>
    </xf>
    <xf numFmtId="188" fontId="31" fillId="0" borderId="0" xfId="5" applyNumberFormat="1" applyFont="1" applyFill="1" applyBorder="1" applyAlignment="1">
      <alignment horizontal="left" vertical="center" wrapText="1"/>
    </xf>
    <xf numFmtId="188" fontId="11" fillId="24" borderId="4" xfId="5" applyNumberFormat="1" applyFont="1" applyFill="1" applyBorder="1" applyAlignment="1">
      <alignment horizontal="left" vertical="center" wrapText="1" indent="1"/>
    </xf>
    <xf numFmtId="0" fontId="10" fillId="24" borderId="4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center" vertical="center" wrapText="1"/>
    </xf>
    <xf numFmtId="192" fontId="10" fillId="24" borderId="2" xfId="5" applyNumberFormat="1" applyFont="1" applyFill="1" applyBorder="1" applyAlignment="1">
      <alignment horizontal="center" vertical="center" wrapText="1"/>
    </xf>
    <xf numFmtId="193" fontId="10" fillId="24" borderId="3" xfId="5" applyNumberFormat="1" applyFont="1" applyFill="1" applyBorder="1" applyAlignment="1">
      <alignment horizontal="left" vertical="center" wrapText="1"/>
    </xf>
    <xf numFmtId="194" fontId="31" fillId="0" borderId="0" xfId="5" applyNumberFormat="1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left" vertical="center" wrapText="1"/>
    </xf>
    <xf numFmtId="0" fontId="32" fillId="0" borderId="0" xfId="6" applyFont="1" applyFill="1" applyBorder="1" applyAlignment="1">
      <alignment horizontal="center" vertical="center" wrapText="1"/>
    </xf>
    <xf numFmtId="0" fontId="33" fillId="0" borderId="0" xfId="6" applyFont="1" applyFill="1" applyBorder="1" applyAlignment="1">
      <alignment horizontal="center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34" fillId="0" borderId="0" xfId="6" applyFont="1" applyFill="1" applyBorder="1" applyAlignment="1">
      <alignment horizontal="center" vertical="center" wrapText="1"/>
    </xf>
    <xf numFmtId="0" fontId="27" fillId="27" borderId="5" xfId="0" applyFont="1" applyFill="1" applyBorder="1" applyAlignment="1">
      <alignment vertical="center"/>
    </xf>
    <xf numFmtId="0" fontId="10" fillId="28" borderId="5" xfId="8" applyFont="1" applyFill="1" applyBorder="1" applyAlignment="1">
      <alignment vertical="center" wrapText="1"/>
    </xf>
    <xf numFmtId="0" fontId="10" fillId="0" borderId="0" xfId="8" applyFont="1" applyFill="1" applyBorder="1" applyAlignment="1">
      <alignment horizontal="left" vertical="center" wrapText="1"/>
    </xf>
    <xf numFmtId="0" fontId="9" fillId="28" borderId="6" xfId="8" applyFont="1" applyFill="1" applyBorder="1" applyAlignment="1">
      <alignment horizontal="center" vertical="center" wrapText="1"/>
    </xf>
    <xf numFmtId="0" fontId="36" fillId="28" borderId="6" xfId="8" applyFont="1" applyFill="1" applyBorder="1" applyAlignment="1">
      <alignment vertical="center" wrapText="1"/>
    </xf>
    <xf numFmtId="0" fontId="27" fillId="27" borderId="6" xfId="0" applyFont="1" applyFill="1" applyBorder="1" applyAlignment="1">
      <alignment vertical="center" wrapText="1"/>
    </xf>
    <xf numFmtId="0" fontId="10" fillId="28" borderId="6" xfId="8" applyFont="1" applyFill="1" applyBorder="1" applyAlignment="1">
      <alignment vertical="center" wrapText="1"/>
    </xf>
    <xf numFmtId="0" fontId="27" fillId="27" borderId="0" xfId="0" applyFont="1" applyFill="1" applyAlignment="1">
      <alignment vertical="center"/>
    </xf>
    <xf numFmtId="0" fontId="27" fillId="27" borderId="15" xfId="0" applyFont="1" applyFill="1" applyBorder="1" applyAlignment="1">
      <alignment vertical="center"/>
    </xf>
    <xf numFmtId="0" fontId="10" fillId="27" borderId="6" xfId="8" applyFont="1" applyFill="1" applyBorder="1" applyAlignment="1">
      <alignment vertical="center" wrapText="1"/>
    </xf>
    <xf numFmtId="0" fontId="10" fillId="28" borderId="10" xfId="8" applyFont="1" applyFill="1" applyBorder="1" applyAlignment="1">
      <alignment vertical="center" wrapText="1"/>
    </xf>
    <xf numFmtId="212" fontId="34" fillId="25" borderId="4" xfId="6" applyNumberFormat="1" applyFont="1" applyFill="1" applyBorder="1" applyAlignment="1">
      <alignment horizontal="center" vertical="center" wrapText="1"/>
    </xf>
    <xf numFmtId="0" fontId="14" fillId="31" borderId="1" xfId="0" applyFont="1" applyFill="1" applyBorder="1" applyAlignment="1">
      <alignment horizontal="center" vertical="center"/>
    </xf>
    <xf numFmtId="0" fontId="14" fillId="31" borderId="4" xfId="0" applyFont="1" applyFill="1" applyBorder="1" applyAlignment="1">
      <alignment horizontal="center" vertical="center"/>
    </xf>
    <xf numFmtId="212" fontId="34" fillId="31" borderId="4" xfId="6" applyNumberFormat="1" applyFont="1" applyFill="1" applyBorder="1" applyAlignment="1">
      <alignment horizontal="center" vertical="center" wrapText="1"/>
    </xf>
    <xf numFmtId="218" fontId="10" fillId="0" borderId="0" xfId="5" applyNumberFormat="1" applyFont="1" applyFill="1" applyBorder="1" applyAlignment="1">
      <alignment horizontal="left" vertical="center" wrapText="1"/>
    </xf>
    <xf numFmtId="0" fontId="9" fillId="27" borderId="6" xfId="8" applyFont="1" applyFill="1" applyBorder="1" applyAlignment="1">
      <alignment horizontal="center" vertical="center" wrapText="1"/>
    </xf>
    <xf numFmtId="0" fontId="11" fillId="27" borderId="6" xfId="0" applyFont="1" applyFill="1" applyBorder="1" applyAlignment="1">
      <alignment vertical="center" wrapText="1"/>
    </xf>
    <xf numFmtId="0" fontId="11" fillId="27" borderId="6" xfId="8" applyFont="1" applyFill="1" applyBorder="1" applyAlignment="1">
      <alignment vertical="center" wrapText="1"/>
    </xf>
    <xf numFmtId="0" fontId="39" fillId="27" borderId="0" xfId="0" applyFont="1" applyFill="1" applyAlignment="1">
      <alignment vertical="center"/>
    </xf>
    <xf numFmtId="0" fontId="39" fillId="27" borderId="15" xfId="0" applyFont="1" applyFill="1" applyBorder="1" applyAlignment="1">
      <alignment vertical="center"/>
    </xf>
    <xf numFmtId="0" fontId="30" fillId="28" borderId="6" xfId="8" applyFont="1" applyFill="1" applyBorder="1" applyAlignment="1">
      <alignment vertical="center" wrapText="1"/>
    </xf>
    <xf numFmtId="0" fontId="11" fillId="28" borderId="6" xfId="8" applyFont="1" applyFill="1" applyBorder="1" applyAlignment="1">
      <alignment vertical="center" wrapText="1"/>
    </xf>
    <xf numFmtId="0" fontId="14" fillId="31" borderId="13" xfId="0" applyFont="1" applyFill="1" applyBorder="1" applyAlignment="1">
      <alignment horizontal="center" vertical="center"/>
    </xf>
    <xf numFmtId="0" fontId="27" fillId="0" borderId="0" xfId="0" applyFont="1" applyAlignment="1">
      <alignment vertical="center" wrapText="1"/>
    </xf>
    <xf numFmtId="0" fontId="14" fillId="31" borderId="15" xfId="0" applyFont="1" applyFill="1" applyBorder="1" applyAlignment="1">
      <alignment horizontal="center" vertical="center"/>
    </xf>
    <xf numFmtId="0" fontId="9" fillId="5" borderId="6" xfId="8" applyFont="1" applyFill="1" applyBorder="1" applyAlignment="1">
      <alignment horizontal="center" vertical="center" wrapText="1"/>
    </xf>
    <xf numFmtId="0" fontId="27" fillId="5" borderId="0" xfId="0" applyFont="1" applyFill="1" applyAlignment="1">
      <alignment vertical="center"/>
    </xf>
    <xf numFmtId="0" fontId="11" fillId="5" borderId="6" xfId="0" applyFont="1" applyFill="1" applyBorder="1" applyAlignment="1">
      <alignment vertical="center" wrapText="1"/>
    </xf>
    <xf numFmtId="0" fontId="11" fillId="5" borderId="6" xfId="8" applyFont="1" applyFill="1" applyBorder="1" applyAlignment="1">
      <alignment vertical="center" wrapText="1"/>
    </xf>
    <xf numFmtId="0" fontId="10" fillId="5" borderId="6" xfId="8" applyFont="1" applyFill="1" applyBorder="1" applyAlignment="1">
      <alignment vertical="center" wrapText="1"/>
    </xf>
    <xf numFmtId="0" fontId="39" fillId="5" borderId="0" xfId="0" applyFont="1" applyFill="1" applyAlignment="1">
      <alignment vertical="center"/>
    </xf>
    <xf numFmtId="0" fontId="39" fillId="5" borderId="15" xfId="0" applyFont="1" applyFill="1" applyBorder="1" applyAlignment="1">
      <alignment vertical="center"/>
    </xf>
    <xf numFmtId="0" fontId="30" fillId="5" borderId="6" xfId="8" applyFont="1" applyFill="1" applyBorder="1" applyAlignment="1">
      <alignment vertical="center" wrapText="1"/>
    </xf>
    <xf numFmtId="0" fontId="14" fillId="31" borderId="0" xfId="0" applyFont="1" applyFill="1" applyAlignment="1">
      <alignment horizontal="center" vertical="center"/>
    </xf>
    <xf numFmtId="0" fontId="43" fillId="0" borderId="0" xfId="0" applyFont="1" applyAlignment="1">
      <alignment vertical="center"/>
    </xf>
    <xf numFmtId="0" fontId="44" fillId="0" borderId="0" xfId="0" applyFont="1"/>
    <xf numFmtId="0" fontId="43" fillId="27" borderId="5" xfId="0" applyFont="1" applyFill="1" applyBorder="1" applyAlignment="1">
      <alignment vertical="center"/>
    </xf>
    <xf numFmtId="0" fontId="43" fillId="27" borderId="6" xfId="0" applyFont="1" applyFill="1" applyBorder="1" applyAlignment="1">
      <alignment vertical="center" wrapText="1"/>
    </xf>
    <xf numFmtId="0" fontId="43" fillId="0" borderId="0" xfId="0" applyFont="1" applyAlignment="1">
      <alignment vertical="center" wrapText="1"/>
    </xf>
    <xf numFmtId="0" fontId="43" fillId="27" borderId="0" xfId="0" applyFont="1" applyFill="1" applyAlignment="1">
      <alignment vertical="center"/>
    </xf>
    <xf numFmtId="0" fontId="43" fillId="27" borderId="15" xfId="0" applyFont="1" applyFill="1" applyBorder="1" applyAlignment="1">
      <alignment vertical="center"/>
    </xf>
    <xf numFmtId="49" fontId="45" fillId="26" borderId="1" xfId="9" applyNumberFormat="1" applyFont="1" applyFill="1" applyBorder="1" applyAlignment="1">
      <alignment horizontal="right" vertical="center" wrapText="1"/>
    </xf>
    <xf numFmtId="49" fontId="45" fillId="27" borderId="1" xfId="8" applyNumberFormat="1" applyFont="1" applyFill="1" applyBorder="1" applyAlignment="1">
      <alignment horizontal="right" vertical="center" wrapText="1"/>
    </xf>
    <xf numFmtId="49" fontId="45" fillId="29" borderId="1" xfId="7" applyNumberFormat="1" applyFont="1" applyFill="1" applyBorder="1" applyAlignment="1">
      <alignment horizontal="right" vertical="center" wrapText="1"/>
    </xf>
    <xf numFmtId="49" fontId="45" fillId="27" borderId="1" xfId="7" applyNumberFormat="1" applyFont="1" applyFill="1" applyBorder="1" applyAlignment="1">
      <alignment horizontal="right" vertical="center" wrapText="1"/>
    </xf>
    <xf numFmtId="49" fontId="45" fillId="4" borderId="1" xfId="9" applyNumberFormat="1" applyFont="1" applyFill="1" applyBorder="1" applyAlignment="1">
      <alignment horizontal="right" vertical="center" wrapText="1"/>
    </xf>
    <xf numFmtId="49" fontId="45" fillId="5" borderId="1" xfId="7" applyNumberFormat="1" applyFont="1" applyFill="1" applyBorder="1" applyAlignment="1">
      <alignment horizontal="right" vertical="center" wrapText="1"/>
    </xf>
    <xf numFmtId="49" fontId="45" fillId="34" borderId="1" xfId="7" applyNumberFormat="1" applyFont="1" applyFill="1" applyBorder="1" applyAlignment="1">
      <alignment horizontal="right" vertical="center" wrapText="1"/>
    </xf>
    <xf numFmtId="49" fontId="46" fillId="0" borderId="0" xfId="0" applyNumberFormat="1" applyFont="1" applyAlignment="1">
      <alignment horizontal="right" vertical="center"/>
    </xf>
    <xf numFmtId="49" fontId="45" fillId="30" borderId="1" xfId="8" applyNumberFormat="1" applyFont="1" applyFill="1" applyBorder="1" applyAlignment="1">
      <alignment horizontal="right" vertical="center" wrapText="1"/>
    </xf>
    <xf numFmtId="0" fontId="47" fillId="23" borderId="2" xfId="2" applyFont="1" applyFill="1" applyBorder="1" applyAlignment="1">
      <alignment horizontal="right" vertical="center" wrapText="1"/>
    </xf>
    <xf numFmtId="49" fontId="45" fillId="34" borderId="1" xfId="8" applyNumberFormat="1" applyFont="1" applyFill="1" applyBorder="1" applyAlignment="1">
      <alignment horizontal="right" vertical="center" wrapText="1"/>
    </xf>
    <xf numFmtId="49" fontId="49" fillId="0" borderId="0" xfId="0" applyNumberFormat="1" applyFont="1" applyAlignment="1">
      <alignment horizontal="right" vertical="center"/>
    </xf>
    <xf numFmtId="49" fontId="50" fillId="26" borderId="1" xfId="9" applyNumberFormat="1" applyFont="1" applyFill="1" applyBorder="1" applyAlignment="1">
      <alignment horizontal="right" vertical="center" wrapText="1"/>
    </xf>
    <xf numFmtId="49" fontId="50" fillId="27" borderId="1" xfId="8" applyNumberFormat="1" applyFont="1" applyFill="1" applyBorder="1" applyAlignment="1">
      <alignment horizontal="right" vertical="center" wrapText="1"/>
    </xf>
    <xf numFmtId="49" fontId="50" fillId="29" borderId="1" xfId="7" applyNumberFormat="1" applyFont="1" applyFill="1" applyBorder="1" applyAlignment="1">
      <alignment horizontal="right" vertical="center" wrapText="1"/>
    </xf>
    <xf numFmtId="49" fontId="50" fillId="27" borderId="1" xfId="7" applyNumberFormat="1" applyFont="1" applyFill="1" applyBorder="1" applyAlignment="1">
      <alignment horizontal="right" vertical="center" wrapText="1"/>
    </xf>
    <xf numFmtId="0" fontId="51" fillId="23" borderId="2" xfId="2" applyFont="1" applyFill="1" applyBorder="1" applyAlignment="1">
      <alignment horizontal="right" vertical="center" wrapText="1"/>
    </xf>
    <xf numFmtId="49" fontId="11" fillId="0" borderId="0" xfId="0" applyNumberFormat="1" applyFont="1" applyAlignment="1">
      <alignment horizontal="right" vertical="center"/>
    </xf>
    <xf numFmtId="0" fontId="52" fillId="0" borderId="0" xfId="0" applyFont="1" applyAlignment="1">
      <alignment vertical="center"/>
    </xf>
    <xf numFmtId="0" fontId="53" fillId="0" borderId="0" xfId="0" applyFont="1" applyAlignment="1">
      <alignment vertical="center"/>
    </xf>
    <xf numFmtId="0" fontId="54" fillId="0" borderId="0" xfId="0" applyFont="1" applyAlignment="1">
      <alignment vertical="center"/>
    </xf>
    <xf numFmtId="0" fontId="55" fillId="0" borderId="0" xfId="2" applyFont="1" applyFill="1" applyBorder="1" applyAlignment="1">
      <alignment horizontal="center" vertical="center" wrapText="1"/>
    </xf>
    <xf numFmtId="179" fontId="54" fillId="0" borderId="0" xfId="5" applyNumberFormat="1" applyFont="1" applyFill="1" applyBorder="1" applyAlignment="1">
      <alignment horizontal="left" vertical="center" wrapText="1"/>
    </xf>
    <xf numFmtId="181" fontId="54" fillId="0" borderId="0" xfId="5" applyNumberFormat="1" applyFont="1" applyFill="1" applyBorder="1" applyAlignment="1">
      <alignment horizontal="left" vertical="center" wrapText="1"/>
    </xf>
    <xf numFmtId="184" fontId="54" fillId="0" borderId="0" xfId="5" applyNumberFormat="1" applyFont="1" applyFill="1" applyBorder="1" applyAlignment="1">
      <alignment horizontal="left" vertical="center" wrapText="1"/>
    </xf>
    <xf numFmtId="186" fontId="54" fillId="0" borderId="0" xfId="5" applyNumberFormat="1" applyFont="1" applyFill="1" applyBorder="1" applyAlignment="1">
      <alignment horizontal="left" vertical="center" wrapText="1"/>
    </xf>
    <xf numFmtId="0" fontId="54" fillId="0" borderId="0" xfId="5" applyFont="1" applyFill="1" applyBorder="1" applyAlignment="1">
      <alignment vertical="center" wrapText="1"/>
    </xf>
    <xf numFmtId="188" fontId="55" fillId="0" borderId="0" xfId="5" applyNumberFormat="1" applyFont="1" applyFill="1" applyBorder="1" applyAlignment="1">
      <alignment horizontal="left" vertical="center" wrapText="1"/>
    </xf>
    <xf numFmtId="0" fontId="54" fillId="0" borderId="0" xfId="5" applyFont="1" applyFill="1" applyBorder="1" applyAlignment="1">
      <alignment horizontal="center" vertical="center" wrapText="1"/>
    </xf>
    <xf numFmtId="194" fontId="55" fillId="0" borderId="0" xfId="5" applyNumberFormat="1" applyFont="1" applyFill="1" applyBorder="1" applyAlignment="1">
      <alignment horizontal="center" vertical="center" wrapText="1"/>
    </xf>
    <xf numFmtId="0" fontId="54" fillId="0" borderId="0" xfId="5" applyFont="1" applyFill="1" applyBorder="1" applyAlignment="1">
      <alignment horizontal="left" vertical="center" wrapText="1"/>
    </xf>
    <xf numFmtId="0" fontId="55" fillId="0" borderId="0" xfId="6" applyFont="1" applyFill="1" applyBorder="1" applyAlignment="1">
      <alignment horizontal="center" vertical="center" wrapText="1"/>
    </xf>
    <xf numFmtId="0" fontId="54" fillId="0" borderId="0" xfId="6" applyFont="1" applyFill="1" applyBorder="1" applyAlignment="1">
      <alignment horizontal="center" vertical="center" wrapText="1"/>
    </xf>
    <xf numFmtId="0" fontId="54" fillId="0" borderId="0" xfId="8" applyFont="1" applyFill="1" applyBorder="1" applyAlignment="1">
      <alignment horizontal="left" vertical="center" wrapText="1"/>
    </xf>
    <xf numFmtId="0" fontId="56" fillId="0" borderId="0" xfId="0" applyFont="1" applyAlignment="1">
      <alignment vertical="center"/>
    </xf>
    <xf numFmtId="0" fontId="57" fillId="0" borderId="0" xfId="2" applyFont="1" applyFill="1" applyBorder="1" applyAlignment="1">
      <alignment horizontal="center" vertical="center" wrapText="1"/>
    </xf>
    <xf numFmtId="179" fontId="39" fillId="0" borderId="0" xfId="5" applyNumberFormat="1" applyFont="1" applyFill="1" applyBorder="1" applyAlignment="1">
      <alignment horizontal="left" vertical="center" wrapText="1"/>
    </xf>
    <xf numFmtId="184" fontId="39" fillId="0" borderId="0" xfId="5" applyNumberFormat="1" applyFont="1" applyFill="1" applyBorder="1" applyAlignment="1">
      <alignment horizontal="left" vertical="center" wrapText="1"/>
    </xf>
    <xf numFmtId="218" fontId="39" fillId="0" borderId="0" xfId="5" applyNumberFormat="1" applyFont="1" applyFill="1" applyBorder="1" applyAlignment="1">
      <alignment horizontal="left" vertical="center" wrapText="1"/>
    </xf>
    <xf numFmtId="186" fontId="39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vertical="center" wrapText="1"/>
    </xf>
    <xf numFmtId="188" fontId="58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horizontal="center" vertical="center" wrapText="1"/>
    </xf>
    <xf numFmtId="194" fontId="58" fillId="0" borderId="0" xfId="5" applyNumberFormat="1" applyFont="1" applyFill="1" applyBorder="1" applyAlignment="1">
      <alignment horizontal="center" vertical="center" wrapText="1"/>
    </xf>
    <xf numFmtId="0" fontId="39" fillId="0" borderId="0" xfId="5" applyFont="1" applyFill="1" applyBorder="1" applyAlignment="1">
      <alignment horizontal="left" vertical="center" wrapText="1"/>
    </xf>
    <xf numFmtId="0" fontId="57" fillId="0" borderId="0" xfId="6" applyFont="1" applyFill="1" applyBorder="1" applyAlignment="1">
      <alignment horizontal="center" vertical="center" wrapText="1"/>
    </xf>
    <xf numFmtId="0" fontId="40" fillId="0" borderId="0" xfId="6" applyFont="1" applyFill="1" applyBorder="1" applyAlignment="1">
      <alignment horizontal="center" vertical="center" wrapText="1"/>
    </xf>
    <xf numFmtId="0" fontId="59" fillId="0" borderId="0" xfId="6" applyFont="1" applyFill="1" applyBorder="1" applyAlignment="1">
      <alignment horizontal="center" vertical="center" wrapText="1"/>
    </xf>
    <xf numFmtId="0" fontId="39" fillId="0" borderId="0" xfId="8" applyFont="1" applyFill="1" applyBorder="1" applyAlignment="1">
      <alignment horizontal="left" vertical="center" wrapText="1"/>
    </xf>
    <xf numFmtId="0" fontId="60" fillId="0" borderId="0" xfId="0" applyFont="1" applyAlignment="1">
      <alignment vertical="center"/>
    </xf>
    <xf numFmtId="176" fontId="60" fillId="0" borderId="0" xfId="0" applyNumberFormat="1" applyFont="1" applyAlignment="1">
      <alignment vertical="center"/>
    </xf>
    <xf numFmtId="0" fontId="61" fillId="0" borderId="0" xfId="0" applyFont="1" applyAlignment="1">
      <alignment vertical="center"/>
    </xf>
    <xf numFmtId="0" fontId="63" fillId="0" borderId="0" xfId="0" applyFont="1" applyAlignment="1">
      <alignment vertical="center" wrapText="1"/>
    </xf>
    <xf numFmtId="0" fontId="65" fillId="0" borderId="0" xfId="0" applyFont="1" applyAlignment="1">
      <alignment vertical="center"/>
    </xf>
    <xf numFmtId="0" fontId="66" fillId="0" borderId="0" xfId="0" applyFont="1" applyAlignment="1">
      <alignment vertical="center"/>
    </xf>
    <xf numFmtId="0" fontId="9" fillId="28" borderId="5" xfId="8" applyFont="1" applyFill="1" applyBorder="1" applyAlignment="1">
      <alignment horizontal="center" vertical="center" wrapText="1"/>
    </xf>
    <xf numFmtId="0" fontId="17" fillId="9" borderId="7" xfId="0" applyFont="1" applyFill="1" applyBorder="1" applyAlignment="1">
      <alignment horizontal="right" vertical="center" wrapText="1"/>
    </xf>
    <xf numFmtId="0" fontId="17" fillId="9" borderId="11" xfId="0" applyFont="1" applyFill="1" applyBorder="1" applyAlignment="1">
      <alignment horizontal="right" vertical="center" wrapText="1"/>
    </xf>
    <xf numFmtId="0" fontId="17" fillId="9" borderId="14" xfId="0" applyFont="1" applyFill="1" applyBorder="1" applyAlignment="1">
      <alignment horizontal="right" vertical="center" wrapText="1"/>
    </xf>
    <xf numFmtId="0" fontId="70" fillId="0" borderId="0" xfId="0" applyFont="1" applyAlignment="1">
      <alignment vertical="center"/>
    </xf>
    <xf numFmtId="0" fontId="71" fillId="0" borderId="0" xfId="0" applyFont="1" applyAlignment="1">
      <alignment vertical="justify" wrapText="1"/>
    </xf>
    <xf numFmtId="0" fontId="71" fillId="0" borderId="0" xfId="0" applyFont="1" applyAlignment="1">
      <alignment vertical="justify"/>
    </xf>
    <xf numFmtId="0" fontId="3" fillId="35" borderId="4" xfId="0" applyFont="1" applyFill="1" applyBorder="1" applyAlignment="1">
      <alignment horizontal="center" vertical="center"/>
    </xf>
    <xf numFmtId="0" fontId="4" fillId="35" borderId="4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vertical="justify" wrapText="1"/>
    </xf>
    <xf numFmtId="0" fontId="4" fillId="35" borderId="6" xfId="0" applyFont="1" applyFill="1" applyBorder="1" applyAlignment="1">
      <alignment vertical="top" wrapText="1"/>
    </xf>
    <xf numFmtId="0" fontId="66" fillId="35" borderId="1" xfId="1" applyFont="1" applyFill="1" applyBorder="1" applyAlignment="1">
      <alignment horizontal="left" vertical="center"/>
    </xf>
    <xf numFmtId="0" fontId="4" fillId="35" borderId="6" xfId="0" applyFont="1" applyFill="1" applyBorder="1" applyAlignment="1">
      <alignment vertical="justify"/>
    </xf>
    <xf numFmtId="0" fontId="4" fillId="35" borderId="10" xfId="0" applyFont="1" applyFill="1" applyBorder="1" applyAlignment="1">
      <alignment vertical="justify"/>
    </xf>
    <xf numFmtId="0" fontId="3" fillId="8" borderId="24" xfId="0" applyFont="1" applyFill="1" applyBorder="1" applyAlignment="1">
      <alignment horizontal="center" vertical="center"/>
    </xf>
    <xf numFmtId="0" fontId="4" fillId="11" borderId="16" xfId="0" applyFont="1" applyFill="1" applyBorder="1" applyAlignment="1">
      <alignment horizontal="center" vertical="center"/>
    </xf>
    <xf numFmtId="0" fontId="4" fillId="11" borderId="23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4" fillId="11" borderId="19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4" fillId="9" borderId="1" xfId="0" applyFont="1" applyFill="1" applyBorder="1" applyAlignment="1">
      <alignment horizontal="center" vertical="center"/>
    </xf>
    <xf numFmtId="0" fontId="4" fillId="3" borderId="33" xfId="0" applyFont="1" applyFill="1" applyBorder="1" applyAlignment="1">
      <alignment horizontal="center" vertical="center"/>
    </xf>
    <xf numFmtId="0" fontId="3" fillId="8" borderId="34" xfId="0" applyFont="1" applyFill="1" applyBorder="1" applyAlignment="1">
      <alignment horizontal="center" vertical="center"/>
    </xf>
    <xf numFmtId="0" fontId="4" fillId="9" borderId="10" xfId="0" applyFont="1" applyFill="1" applyBorder="1" applyAlignment="1">
      <alignment horizontal="center" vertical="center"/>
    </xf>
    <xf numFmtId="0" fontId="4" fillId="9" borderId="44" xfId="0" applyFont="1" applyFill="1" applyBorder="1" applyAlignment="1">
      <alignment horizontal="center" vertical="center"/>
    </xf>
    <xf numFmtId="0" fontId="4" fillId="9" borderId="22" xfId="0" applyFont="1" applyFill="1" applyBorder="1" applyAlignment="1">
      <alignment horizontal="center" vertical="center"/>
    </xf>
    <xf numFmtId="0" fontId="4" fillId="9" borderId="39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43" xfId="0" applyFont="1" applyFill="1" applyBorder="1" applyAlignment="1">
      <alignment horizontal="center" vertical="center"/>
    </xf>
    <xf numFmtId="0" fontId="4" fillId="11" borderId="20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43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3" borderId="33" xfId="0" applyFont="1" applyFill="1" applyBorder="1" applyAlignment="1">
      <alignment horizontal="center" vertical="center"/>
    </xf>
    <xf numFmtId="0" fontId="4" fillId="13" borderId="1" xfId="0" applyFont="1" applyFill="1" applyBorder="1" applyAlignment="1">
      <alignment horizontal="center" vertical="center"/>
    </xf>
    <xf numFmtId="0" fontId="4" fillId="13" borderId="24" xfId="0" applyFont="1" applyFill="1" applyBorder="1" applyAlignment="1">
      <alignment horizontal="center" vertical="center"/>
    </xf>
    <xf numFmtId="0" fontId="4" fillId="13" borderId="34" xfId="0" applyFont="1" applyFill="1" applyBorder="1" applyAlignment="1">
      <alignment horizontal="center" vertical="center"/>
    </xf>
    <xf numFmtId="0" fontId="4" fillId="13" borderId="25" xfId="0" applyFont="1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0" fontId="0" fillId="11" borderId="1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43" xfId="0" applyFill="1" applyBorder="1" applyAlignment="1">
      <alignment vertical="center"/>
    </xf>
    <xf numFmtId="0" fontId="4" fillId="11" borderId="45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left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6" fillId="9" borderId="4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6" fillId="8" borderId="4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0" fillId="9" borderId="4" xfId="0" applyFill="1" applyBorder="1" applyAlignment="1">
      <alignment horizontal="left" vertical="center" wrapText="1"/>
    </xf>
    <xf numFmtId="0" fontId="0" fillId="3" borderId="4" xfId="0" applyFill="1" applyBorder="1" applyAlignment="1">
      <alignment horizontal="left" vertical="center" wrapText="1"/>
    </xf>
    <xf numFmtId="0" fontId="0" fillId="11" borderId="4" xfId="0" applyFill="1" applyBorder="1" applyAlignment="1">
      <alignment horizontal="left" vertical="center" wrapText="1"/>
    </xf>
    <xf numFmtId="0" fontId="4" fillId="11" borderId="4" xfId="0" applyFont="1" applyFill="1" applyBorder="1" applyAlignment="1">
      <alignment horizontal="left" vertical="center" wrapText="1"/>
    </xf>
    <xf numFmtId="0" fontId="17" fillId="0" borderId="0" xfId="0" applyFont="1" applyAlignment="1">
      <alignment horizontal="center" vertical="center" wrapText="1"/>
    </xf>
    <xf numFmtId="0" fontId="4" fillId="13" borderId="4" xfId="0" applyFont="1" applyFill="1" applyBorder="1" applyAlignment="1">
      <alignment vertical="center" wrapText="1"/>
    </xf>
    <xf numFmtId="0" fontId="4" fillId="13" borderId="4" xfId="0" applyFont="1" applyFill="1" applyBorder="1" applyAlignment="1">
      <alignment horizontal="left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17" fillId="13" borderId="4" xfId="0" applyFont="1" applyFill="1" applyBorder="1" applyAlignment="1">
      <alignment horizontal="left" vertical="center" wrapText="1"/>
    </xf>
    <xf numFmtId="0" fontId="0" fillId="13" borderId="4" xfId="0" applyFill="1" applyBorder="1" applyAlignment="1">
      <alignment horizontal="left" vertical="center" wrapText="1"/>
    </xf>
    <xf numFmtId="0" fontId="4" fillId="9" borderId="5" xfId="0" applyFont="1" applyFill="1" applyBorder="1" applyAlignment="1">
      <alignment vertical="center" wrapText="1"/>
    </xf>
    <xf numFmtId="0" fontId="3" fillId="35" borderId="1" xfId="0" applyFont="1" applyFill="1" applyBorder="1" applyAlignment="1">
      <alignment horizontal="center" vertical="center"/>
    </xf>
    <xf numFmtId="0" fontId="75" fillId="0" borderId="0" xfId="0" applyFont="1"/>
    <xf numFmtId="0" fontId="0" fillId="35" borderId="0" xfId="0" applyFill="1"/>
    <xf numFmtId="0" fontId="0" fillId="36" borderId="0" xfId="0" applyFill="1"/>
    <xf numFmtId="49" fontId="45" fillId="30" borderId="7" xfId="8" applyNumberFormat="1" applyFont="1" applyFill="1" applyBorder="1" applyAlignment="1">
      <alignment vertical="center" wrapText="1"/>
    </xf>
    <xf numFmtId="49" fontId="45" fillId="30" borderId="14" xfId="8" applyNumberFormat="1" applyFont="1" applyFill="1" applyBorder="1" applyAlignment="1">
      <alignment vertical="center" wrapText="1"/>
    </xf>
    <xf numFmtId="49" fontId="45" fillId="30" borderId="11" xfId="8" applyNumberFormat="1" applyFont="1" applyFill="1" applyBorder="1" applyAlignment="1">
      <alignment vertical="center" wrapText="1"/>
    </xf>
    <xf numFmtId="49" fontId="45" fillId="38" borderId="1" xfId="8" applyNumberFormat="1" applyFont="1" applyFill="1" applyBorder="1" applyAlignment="1">
      <alignment horizontal="right" vertical="center" wrapText="1"/>
    </xf>
    <xf numFmtId="49" fontId="45" fillId="38" borderId="7" xfId="8" applyNumberFormat="1" applyFont="1" applyFill="1" applyBorder="1" applyAlignment="1">
      <alignment vertical="center" wrapText="1"/>
    </xf>
    <xf numFmtId="49" fontId="45" fillId="38" borderId="14" xfId="8" applyNumberFormat="1" applyFont="1" applyFill="1" applyBorder="1" applyAlignment="1">
      <alignment vertical="center" wrapText="1"/>
    </xf>
    <xf numFmtId="49" fontId="45" fillId="38" borderId="11" xfId="8" applyNumberFormat="1" applyFont="1" applyFill="1" applyBorder="1" applyAlignment="1">
      <alignment vertical="center" wrapText="1"/>
    </xf>
    <xf numFmtId="0" fontId="10" fillId="5" borderId="4" xfId="0" applyFont="1" applyFill="1" applyBorder="1" applyAlignment="1">
      <alignment horizontal="center" vertical="center"/>
    </xf>
    <xf numFmtId="177" fontId="12" fillId="5" borderId="4" xfId="0" applyNumberFormat="1" applyFont="1" applyFill="1" applyBorder="1" applyAlignment="1">
      <alignment horizontal="center" vertical="center"/>
    </xf>
    <xf numFmtId="1" fontId="13" fillId="0" borderId="0" xfId="0" applyNumberFormat="1" applyFont="1" applyAlignment="1">
      <alignment horizontal="center" vertical="center"/>
    </xf>
    <xf numFmtId="0" fontId="12" fillId="5" borderId="4" xfId="0" applyFont="1" applyFill="1" applyBorder="1" applyAlignment="1">
      <alignment horizontal="center" vertical="center"/>
    </xf>
    <xf numFmtId="0" fontId="3" fillId="40" borderId="4" xfId="0" applyFont="1" applyFill="1" applyBorder="1" applyAlignment="1">
      <alignment horizontal="center" vertical="center"/>
    </xf>
    <xf numFmtId="0" fontId="83" fillId="40" borderId="4" xfId="0" applyFont="1" applyFill="1" applyBorder="1" applyAlignment="1">
      <alignment vertical="center" wrapText="1"/>
    </xf>
    <xf numFmtId="227" fontId="83" fillId="40" borderId="4" xfId="0" applyNumberFormat="1" applyFont="1" applyFill="1" applyBorder="1" applyAlignment="1">
      <alignment horizontal="center" vertical="center" wrapText="1"/>
    </xf>
    <xf numFmtId="0" fontId="4" fillId="40" borderId="4" xfId="0" applyFont="1" applyFill="1" applyBorder="1" applyAlignment="1">
      <alignment vertical="center"/>
    </xf>
    <xf numFmtId="227" fontId="4" fillId="40" borderId="4" xfId="0" applyNumberFormat="1" applyFont="1" applyFill="1" applyBorder="1" applyAlignment="1">
      <alignment horizontal="center" vertical="center"/>
    </xf>
    <xf numFmtId="0" fontId="67" fillId="40" borderId="4" xfId="0" applyFont="1" applyFill="1" applyBorder="1" applyAlignment="1">
      <alignment horizontal="center" vertical="center"/>
    </xf>
    <xf numFmtId="0" fontId="4" fillId="0" borderId="0" xfId="0" applyFont="1"/>
    <xf numFmtId="0" fontId="4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17" fillId="0" borderId="0" xfId="0" applyFont="1"/>
    <xf numFmtId="9" fontId="4" fillId="0" borderId="0" xfId="10" applyFont="1" applyAlignment="1">
      <alignment horizontal="center" vertical="center"/>
    </xf>
    <xf numFmtId="0" fontId="3" fillId="0" borderId="0" xfId="0" applyFont="1" applyAlignment="1">
      <alignment vertical="center"/>
    </xf>
    <xf numFmtId="0" fontId="17" fillId="0" borderId="0" xfId="0" applyFont="1" applyAlignment="1">
      <alignment vertical="center" wrapText="1"/>
    </xf>
    <xf numFmtId="0" fontId="89" fillId="3" borderId="4" xfId="0" applyFont="1" applyFill="1" applyBorder="1" applyAlignment="1">
      <alignment vertical="center"/>
    </xf>
    <xf numFmtId="9" fontId="89" fillId="3" borderId="4" xfId="1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vertical="center"/>
    </xf>
    <xf numFmtId="9" fontId="17" fillId="3" borderId="4" xfId="10" applyFont="1" applyFill="1" applyBorder="1" applyAlignment="1">
      <alignment horizontal="center" vertical="center"/>
    </xf>
    <xf numFmtId="0" fontId="17" fillId="3" borderId="4" xfId="10" applyNumberFormat="1" applyFont="1" applyFill="1" applyBorder="1" applyAlignment="1">
      <alignment horizontal="center" vertical="center"/>
    </xf>
    <xf numFmtId="0" fontId="89" fillId="41" borderId="4" xfId="0" applyFont="1" applyFill="1" applyBorder="1" applyAlignment="1">
      <alignment horizontal="center" vertical="center"/>
    </xf>
    <xf numFmtId="9" fontId="89" fillId="41" borderId="4" xfId="10" applyFont="1" applyFill="1" applyBorder="1" applyAlignment="1">
      <alignment horizontal="center" vertical="center"/>
    </xf>
    <xf numFmtId="0" fontId="17" fillId="41" borderId="4" xfId="0" applyFont="1" applyFill="1" applyBorder="1" applyAlignment="1">
      <alignment vertical="center"/>
    </xf>
    <xf numFmtId="9" fontId="17" fillId="41" borderId="4" xfId="10" applyFont="1" applyFill="1" applyBorder="1" applyAlignment="1">
      <alignment horizontal="center" vertical="center"/>
    </xf>
    <xf numFmtId="0" fontId="66" fillId="44" borderId="1" xfId="1" applyFont="1" applyFill="1" applyBorder="1" applyAlignment="1">
      <alignment horizontal="left" vertical="center"/>
    </xf>
    <xf numFmtId="1" fontId="13" fillId="45" borderId="4" xfId="0" applyNumberFormat="1" applyFont="1" applyFill="1" applyBorder="1" applyAlignment="1">
      <alignment horizontal="center" vertical="center"/>
    </xf>
    <xf numFmtId="0" fontId="73" fillId="3" borderId="7" xfId="0" applyFont="1" applyFill="1" applyBorder="1" applyAlignment="1">
      <alignment horizontal="center" vertical="center"/>
    </xf>
    <xf numFmtId="0" fontId="72" fillId="3" borderId="8" xfId="0" applyFont="1" applyFill="1" applyBorder="1" applyAlignment="1">
      <alignment horizontal="center" vertical="center"/>
    </xf>
    <xf numFmtId="0" fontId="72" fillId="3" borderId="9" xfId="0" applyFont="1" applyFill="1" applyBorder="1" applyAlignment="1">
      <alignment horizontal="center" vertical="center"/>
    </xf>
    <xf numFmtId="0" fontId="72" fillId="3" borderId="11" xfId="0" applyFont="1" applyFill="1" applyBorder="1" applyAlignment="1">
      <alignment horizontal="center" vertical="center"/>
    </xf>
    <xf numFmtId="0" fontId="72" fillId="3" borderId="12" xfId="0" applyFont="1" applyFill="1" applyBorder="1" applyAlignment="1">
      <alignment horizontal="center" vertical="center"/>
    </xf>
    <xf numFmtId="0" fontId="72" fillId="3" borderId="13" xfId="0" applyFont="1" applyFill="1" applyBorder="1" applyAlignment="1">
      <alignment horizontal="center" vertical="center"/>
    </xf>
    <xf numFmtId="0" fontId="3" fillId="35" borderId="4" xfId="0" applyFont="1" applyFill="1" applyBorder="1" applyAlignment="1">
      <alignment horizontal="center" vertical="center"/>
    </xf>
    <xf numFmtId="0" fontId="4" fillId="35" borderId="5" xfId="0" applyFont="1" applyFill="1" applyBorder="1" applyAlignment="1">
      <alignment horizontal="center" vertical="center"/>
    </xf>
    <xf numFmtId="0" fontId="4" fillId="35" borderId="10" xfId="0" applyFont="1" applyFill="1" applyBorder="1" applyAlignment="1">
      <alignment horizontal="center" vertical="center"/>
    </xf>
    <xf numFmtId="0" fontId="3" fillId="35" borderId="5" xfId="0" applyFont="1" applyFill="1" applyBorder="1" applyAlignment="1">
      <alignment horizontal="center" vertical="center" wrapText="1"/>
    </xf>
    <xf numFmtId="0" fontId="3" fillId="35" borderId="10" xfId="0" applyFont="1" applyFill="1" applyBorder="1" applyAlignment="1">
      <alignment horizontal="center" vertical="center" wrapText="1"/>
    </xf>
    <xf numFmtId="0" fontId="4" fillId="35" borderId="6" xfId="0" applyFont="1" applyFill="1" applyBorder="1" applyAlignment="1">
      <alignment horizontal="left" vertical="justify" wrapText="1"/>
    </xf>
    <xf numFmtId="0" fontId="4" fillId="35" borderId="5" xfId="0" applyFont="1" applyFill="1" applyBorder="1" applyAlignment="1">
      <alignment horizontal="left" vertical="justify" wrapText="1"/>
    </xf>
    <xf numFmtId="0" fontId="3" fillId="35" borderId="4" xfId="0" applyFont="1" applyFill="1" applyBorder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/>
    </xf>
    <xf numFmtId="0" fontId="3" fillId="35" borderId="5" xfId="0" applyFont="1" applyFill="1" applyBorder="1" applyAlignment="1">
      <alignment horizontal="center" vertical="center"/>
    </xf>
    <xf numFmtId="0" fontId="3" fillId="35" borderId="6" xfId="0" applyFont="1" applyFill="1" applyBorder="1" applyAlignment="1">
      <alignment horizontal="center" vertical="center"/>
    </xf>
    <xf numFmtId="0" fontId="3" fillId="35" borderId="10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horizontal="center" vertical="center"/>
    </xf>
    <xf numFmtId="0" fontId="74" fillId="3" borderId="0" xfId="0" applyFont="1" applyFill="1" applyAlignment="1">
      <alignment horizontal="center" vertical="center" wrapText="1"/>
    </xf>
    <xf numFmtId="0" fontId="76" fillId="35" borderId="5" xfId="0" applyFont="1" applyFill="1" applyBorder="1" applyAlignment="1">
      <alignment horizontal="center" vertical="center" wrapText="1"/>
    </xf>
    <xf numFmtId="0" fontId="4" fillId="35" borderId="6" xfId="0" applyFont="1" applyFill="1" applyBorder="1" applyAlignment="1">
      <alignment horizontal="center" vertical="center" wrapText="1"/>
    </xf>
    <xf numFmtId="0" fontId="4" fillId="35" borderId="10" xfId="0" applyFont="1" applyFill="1" applyBorder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 wrapText="1"/>
    </xf>
    <xf numFmtId="0" fontId="4" fillId="35" borderId="5" xfId="0" applyFont="1" applyFill="1" applyBorder="1" applyAlignment="1">
      <alignment horizontal="center" vertical="center" wrapText="1"/>
    </xf>
    <xf numFmtId="0" fontId="3" fillId="35" borderId="6" xfId="0" applyFont="1" applyFill="1" applyBorder="1" applyAlignment="1">
      <alignment horizontal="center" vertical="center" wrapText="1"/>
    </xf>
    <xf numFmtId="0" fontId="31" fillId="4" borderId="1" xfId="0" applyFont="1" applyFill="1" applyBorder="1" applyAlignment="1">
      <alignment horizontal="center" vertical="center"/>
    </xf>
    <xf numFmtId="0" fontId="31" fillId="4" borderId="2" xfId="0" applyFont="1" applyFill="1" applyBorder="1" applyAlignment="1">
      <alignment horizontal="center" vertical="center"/>
    </xf>
    <xf numFmtId="0" fontId="31" fillId="4" borderId="3" xfId="0" applyFont="1" applyFill="1" applyBorder="1" applyAlignment="1">
      <alignment horizontal="center" vertical="center"/>
    </xf>
    <xf numFmtId="49" fontId="10" fillId="4" borderId="1" xfId="0" applyNumberFormat="1" applyFont="1" applyFill="1" applyBorder="1" applyAlignment="1">
      <alignment horizontal="left" vertical="center"/>
    </xf>
    <xf numFmtId="49" fontId="10" fillId="4" borderId="2" xfId="0" applyNumberFormat="1" applyFont="1" applyFill="1" applyBorder="1" applyAlignment="1">
      <alignment horizontal="left" vertical="center"/>
    </xf>
    <xf numFmtId="49" fontId="10" fillId="4" borderId="3" xfId="0" applyNumberFormat="1" applyFont="1" applyFill="1" applyBorder="1" applyAlignment="1">
      <alignment horizontal="left" vertical="center"/>
    </xf>
    <xf numFmtId="0" fontId="32" fillId="31" borderId="4" xfId="6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10" fillId="24" borderId="4" xfId="5" applyFont="1" applyFill="1" applyBorder="1" applyAlignment="1">
      <alignment horizontal="left" vertical="center" wrapText="1"/>
    </xf>
    <xf numFmtId="0" fontId="27" fillId="0" borderId="4" xfId="0" applyFont="1" applyBorder="1" applyAlignment="1">
      <alignment horizontal="left" vertical="center" wrapText="1"/>
    </xf>
    <xf numFmtId="0" fontId="10" fillId="4" borderId="1" xfId="0" applyFont="1" applyFill="1" applyBorder="1" applyAlignment="1">
      <alignment horizontal="left" vertical="center"/>
    </xf>
    <xf numFmtId="0" fontId="10" fillId="4" borderId="2" xfId="0" applyFont="1" applyFill="1" applyBorder="1" applyAlignment="1">
      <alignment horizontal="left" vertical="center"/>
    </xf>
    <xf numFmtId="0" fontId="10" fillId="4" borderId="3" xfId="0" applyFont="1" applyFill="1" applyBorder="1" applyAlignment="1">
      <alignment horizontal="left" vertical="center"/>
    </xf>
    <xf numFmtId="0" fontId="9" fillId="30" borderId="1" xfId="0" applyFont="1" applyFill="1" applyBorder="1" applyAlignment="1">
      <alignment horizontal="center" vertical="center"/>
    </xf>
    <xf numFmtId="0" fontId="9" fillId="30" borderId="2" xfId="0" applyFont="1" applyFill="1" applyBorder="1" applyAlignment="1">
      <alignment horizontal="center" vertical="center"/>
    </xf>
    <xf numFmtId="0" fontId="9" fillId="30" borderId="3" xfId="0" applyFont="1" applyFill="1" applyBorder="1" applyAlignment="1">
      <alignment horizontal="center" vertical="center"/>
    </xf>
    <xf numFmtId="0" fontId="10" fillId="30" borderId="1" xfId="0" applyFont="1" applyFill="1" applyBorder="1" applyAlignment="1">
      <alignment horizontal="left" vertical="center"/>
    </xf>
    <xf numFmtId="0" fontId="10" fillId="30" borderId="2" xfId="0" applyFont="1" applyFill="1" applyBorder="1" applyAlignment="1">
      <alignment horizontal="left" vertical="center"/>
    </xf>
    <xf numFmtId="0" fontId="10" fillId="30" borderId="3" xfId="0" applyFont="1" applyFill="1" applyBorder="1" applyAlignment="1">
      <alignment horizontal="left" vertical="center"/>
    </xf>
    <xf numFmtId="0" fontId="4" fillId="6" borderId="1" xfId="0" applyFont="1" applyFill="1" applyBorder="1" applyAlignment="1">
      <alignment horizontal="left" vertical="center"/>
    </xf>
    <xf numFmtId="0" fontId="4" fillId="6" borderId="2" xfId="0" applyFont="1" applyFill="1" applyBorder="1" applyAlignment="1">
      <alignment horizontal="left" vertical="center"/>
    </xf>
    <xf numFmtId="0" fontId="4" fillId="6" borderId="3" xfId="0" applyFont="1" applyFill="1" applyBorder="1" applyAlignment="1">
      <alignment horizontal="left" vertical="center"/>
    </xf>
    <xf numFmtId="0" fontId="34" fillId="23" borderId="1" xfId="2" applyFont="1" applyFill="1" applyBorder="1" applyAlignment="1">
      <alignment horizontal="left" vertical="center" wrapText="1"/>
    </xf>
    <xf numFmtId="0" fontId="34" fillId="23" borderId="2" xfId="2" applyFont="1" applyFill="1" applyBorder="1" applyAlignment="1">
      <alignment horizontal="left" vertical="center" wrapText="1"/>
    </xf>
    <xf numFmtId="0" fontId="34" fillId="23" borderId="3" xfId="2" applyFont="1" applyFill="1" applyBorder="1" applyAlignment="1">
      <alignment horizontal="left" vertical="center" wrapText="1"/>
    </xf>
    <xf numFmtId="210" fontId="34" fillId="23" borderId="1" xfId="2" applyNumberFormat="1" applyFont="1" applyFill="1" applyBorder="1" applyAlignment="1">
      <alignment horizontal="center" vertical="center" wrapText="1"/>
    </xf>
    <xf numFmtId="210" fontId="34" fillId="23" borderId="2" xfId="2" applyNumberFormat="1" applyFont="1" applyFill="1" applyBorder="1" applyAlignment="1">
      <alignment horizontal="center" vertical="center" wrapText="1"/>
    </xf>
    <xf numFmtId="210" fontId="34" fillId="23" borderId="3" xfId="2" applyNumberFormat="1" applyFont="1" applyFill="1" applyBorder="1" applyAlignment="1">
      <alignment horizontal="center" vertical="center" wrapText="1"/>
    </xf>
    <xf numFmtId="211" fontId="34" fillId="23" borderId="1" xfId="2" applyNumberFormat="1" applyFont="1" applyFill="1" applyBorder="1" applyAlignment="1">
      <alignment horizontal="center" vertical="center" wrapText="1"/>
    </xf>
    <xf numFmtId="211" fontId="34" fillId="23" borderId="2" xfId="2" applyNumberFormat="1" applyFont="1" applyFill="1" applyBorder="1" applyAlignment="1">
      <alignment horizontal="center" vertical="center" wrapText="1"/>
    </xf>
    <xf numFmtId="211" fontId="34" fillId="23" borderId="3" xfId="2" applyNumberFormat="1" applyFont="1" applyFill="1" applyBorder="1" applyAlignment="1">
      <alignment horizontal="center" vertical="center" wrapText="1"/>
    </xf>
    <xf numFmtId="0" fontId="32" fillId="25" borderId="1" xfId="6" applyFont="1" applyFill="1" applyBorder="1" applyAlignment="1">
      <alignment horizontal="center" vertical="center" wrapText="1"/>
    </xf>
    <xf numFmtId="0" fontId="32" fillId="25" borderId="2" xfId="6" applyFont="1" applyFill="1" applyBorder="1" applyAlignment="1">
      <alignment horizontal="center" vertical="center" wrapText="1"/>
    </xf>
    <xf numFmtId="0" fontId="32" fillId="25" borderId="3" xfId="6" applyFont="1" applyFill="1" applyBorder="1" applyAlignment="1">
      <alignment horizontal="center" vertical="center" wrapText="1"/>
    </xf>
    <xf numFmtId="0" fontId="34" fillId="4" borderId="7" xfId="9" applyFont="1" applyFill="1" applyBorder="1" applyAlignment="1">
      <alignment horizontal="left" wrapText="1"/>
    </xf>
    <xf numFmtId="0" fontId="34" fillId="4" borderId="8" xfId="9" applyFont="1" applyFill="1" applyBorder="1" applyAlignment="1">
      <alignment horizontal="left" wrapText="1"/>
    </xf>
    <xf numFmtId="0" fontId="34" fillId="4" borderId="9" xfId="9" applyFont="1" applyFill="1" applyBorder="1" applyAlignment="1">
      <alignment horizontal="left" wrapText="1"/>
    </xf>
    <xf numFmtId="0" fontId="34" fillId="4" borderId="14" xfId="9" applyFont="1" applyFill="1" applyBorder="1" applyAlignment="1">
      <alignment horizontal="left" wrapText="1"/>
    </xf>
    <xf numFmtId="0" fontId="34" fillId="4" borderId="0" xfId="9" applyFont="1" applyFill="1" applyBorder="1" applyAlignment="1">
      <alignment horizontal="left" wrapText="1"/>
    </xf>
    <xf numFmtId="0" fontId="34" fillId="4" borderId="15" xfId="9" applyFont="1" applyFill="1" applyBorder="1" applyAlignment="1">
      <alignment horizontal="left" wrapText="1"/>
    </xf>
    <xf numFmtId="225" fontId="9" fillId="24" borderId="1" xfId="5" applyNumberFormat="1" applyFont="1" applyFill="1" applyBorder="1" applyAlignment="1">
      <alignment horizontal="center" vertical="center" wrapText="1"/>
    </xf>
    <xf numFmtId="225" fontId="9" fillId="24" borderId="2" xfId="5" applyNumberFormat="1" applyFont="1" applyFill="1" applyBorder="1" applyAlignment="1">
      <alignment horizontal="center" vertical="center" wrapText="1"/>
    </xf>
    <xf numFmtId="225" fontId="9" fillId="24" borderId="3" xfId="5" applyNumberFormat="1" applyFont="1" applyFill="1" applyBorder="1" applyAlignment="1">
      <alignment horizontal="center" vertical="center" wrapText="1"/>
    </xf>
    <xf numFmtId="226" fontId="9" fillId="24" borderId="1" xfId="5" applyNumberFormat="1" applyFont="1" applyFill="1" applyBorder="1" applyAlignment="1">
      <alignment horizontal="center" vertical="center" wrapText="1"/>
    </xf>
    <xf numFmtId="226" fontId="9" fillId="24" borderId="2" xfId="5" applyNumberFormat="1" applyFont="1" applyFill="1" applyBorder="1" applyAlignment="1">
      <alignment horizontal="center" vertical="center" wrapText="1"/>
    </xf>
    <xf numFmtId="226" fontId="9" fillId="24" borderId="3" xfId="5" applyNumberFormat="1" applyFont="1" applyFill="1" applyBorder="1" applyAlignment="1">
      <alignment horizontal="center" vertical="center" wrapText="1"/>
    </xf>
    <xf numFmtId="200" fontId="35" fillId="37" borderId="2" xfId="9" applyNumberFormat="1" applyFont="1" applyFill="1" applyBorder="1" applyAlignment="1">
      <alignment horizontal="left" vertical="center" wrapText="1"/>
    </xf>
    <xf numFmtId="200" fontId="35" fillId="37" borderId="3" xfId="9" applyNumberFormat="1" applyFont="1" applyFill="1" applyBorder="1" applyAlignment="1">
      <alignment horizontal="left" vertical="center" wrapText="1"/>
    </xf>
    <xf numFmtId="0" fontId="36" fillId="4" borderId="14" xfId="0" applyFont="1" applyFill="1" applyBorder="1" applyAlignment="1">
      <alignment horizontal="left" vertical="top" wrapText="1"/>
    </xf>
    <xf numFmtId="0" fontId="11" fillId="4" borderId="0" xfId="0" applyFont="1" applyFill="1" applyAlignment="1">
      <alignment horizontal="left" vertical="top" wrapText="1"/>
    </xf>
    <xf numFmtId="0" fontId="11" fillId="4" borderId="15" xfId="0" applyFont="1" applyFill="1" applyBorder="1" applyAlignment="1">
      <alignment horizontal="left" vertical="top" wrapText="1"/>
    </xf>
    <xf numFmtId="0" fontId="11" fillId="4" borderId="14" xfId="0" applyFont="1" applyFill="1" applyBorder="1" applyAlignment="1">
      <alignment horizontal="left" vertical="top" wrapText="1"/>
    </xf>
    <xf numFmtId="0" fontId="11" fillId="4" borderId="11" xfId="0" applyFont="1" applyFill="1" applyBorder="1" applyAlignment="1">
      <alignment horizontal="left" vertical="top" wrapText="1"/>
    </xf>
    <xf numFmtId="0" fontId="11" fillId="4" borderId="12" xfId="0" applyFont="1" applyFill="1" applyBorder="1" applyAlignment="1">
      <alignment horizontal="left" vertical="top" wrapText="1"/>
    </xf>
    <xf numFmtId="0" fontId="11" fillId="4" borderId="13" xfId="0" applyFont="1" applyFill="1" applyBorder="1" applyAlignment="1">
      <alignment horizontal="left" vertical="top" wrapText="1"/>
    </xf>
    <xf numFmtId="202" fontId="35" fillId="37" borderId="8" xfId="9" applyNumberFormat="1" applyFont="1" applyFill="1" applyBorder="1" applyAlignment="1">
      <alignment horizontal="left" vertical="center" wrapText="1"/>
    </xf>
    <xf numFmtId="202" fontId="35" fillId="37" borderId="9" xfId="9" applyNumberFormat="1" applyFont="1" applyFill="1" applyBorder="1" applyAlignment="1">
      <alignment horizontal="left" vertical="center" wrapText="1"/>
    </xf>
    <xf numFmtId="49" fontId="78" fillId="37" borderId="7" xfId="9" applyNumberFormat="1" applyFont="1" applyFill="1" applyBorder="1" applyAlignment="1">
      <alignment horizontal="center" vertical="center" wrapText="1"/>
    </xf>
    <xf numFmtId="49" fontId="36" fillId="37" borderId="8" xfId="9" applyNumberFormat="1" applyFont="1" applyFill="1" applyBorder="1" applyAlignment="1">
      <alignment horizontal="center" vertical="center" wrapText="1"/>
    </xf>
    <xf numFmtId="49" fontId="36" fillId="37" borderId="9" xfId="9" applyNumberFormat="1" applyFont="1" applyFill="1" applyBorder="1" applyAlignment="1">
      <alignment horizontal="center" vertical="center" wrapText="1"/>
    </xf>
    <xf numFmtId="49" fontId="36" fillId="37" borderId="11" xfId="9" applyNumberFormat="1" applyFont="1" applyFill="1" applyBorder="1" applyAlignment="1">
      <alignment horizontal="center" vertical="center" wrapText="1"/>
    </xf>
    <xf numFmtId="49" fontId="36" fillId="37" borderId="12" xfId="9" applyNumberFormat="1" applyFont="1" applyFill="1" applyBorder="1" applyAlignment="1">
      <alignment horizontal="center" vertical="center" wrapText="1"/>
    </xf>
    <xf numFmtId="49" fontId="36" fillId="37" borderId="13" xfId="9" applyNumberFormat="1" applyFont="1" applyFill="1" applyBorder="1" applyAlignment="1">
      <alignment horizontal="center" vertical="center" wrapText="1"/>
    </xf>
    <xf numFmtId="49" fontId="35" fillId="37" borderId="1" xfId="9" applyNumberFormat="1" applyFont="1" applyFill="1" applyBorder="1" applyAlignment="1">
      <alignment horizontal="left" vertical="center" wrapText="1"/>
    </xf>
    <xf numFmtId="49" fontId="35" fillId="37" borderId="2" xfId="9" applyNumberFormat="1" applyFont="1" applyFill="1" applyBorder="1" applyAlignment="1">
      <alignment horizontal="left" vertical="center" wrapText="1"/>
    </xf>
    <xf numFmtId="49" fontId="35" fillId="37" borderId="3" xfId="9" applyNumberFormat="1" applyFont="1" applyFill="1" applyBorder="1" applyAlignment="1">
      <alignment horizontal="left" vertical="center" wrapText="1"/>
    </xf>
    <xf numFmtId="202" fontId="35" fillId="37" borderId="0" xfId="9" applyNumberFormat="1" applyFont="1" applyFill="1" applyBorder="1" applyAlignment="1">
      <alignment vertical="center" wrapText="1"/>
    </xf>
    <xf numFmtId="202" fontId="35" fillId="37" borderId="15" xfId="9" applyNumberFormat="1" applyFont="1" applyFill="1" applyBorder="1" applyAlignment="1">
      <alignment vertical="center" wrapText="1"/>
    </xf>
    <xf numFmtId="202" fontId="35" fillId="37" borderId="12" xfId="9" applyNumberFormat="1" applyFont="1" applyFill="1" applyBorder="1" applyAlignment="1">
      <alignment vertical="center" wrapText="1"/>
    </xf>
    <xf numFmtId="202" fontId="35" fillId="37" borderId="13" xfId="9" applyNumberFormat="1" applyFont="1" applyFill="1" applyBorder="1" applyAlignment="1">
      <alignment vertical="center" wrapText="1"/>
    </xf>
    <xf numFmtId="220" fontId="9" fillId="32" borderId="1" xfId="4" applyNumberFormat="1" applyFont="1" applyFill="1" applyBorder="1" applyAlignment="1">
      <alignment horizontal="center" vertical="center" wrapText="1"/>
    </xf>
    <xf numFmtId="220" fontId="9" fillId="32" borderId="2" xfId="4" applyNumberFormat="1" applyFont="1" applyFill="1" applyBorder="1" applyAlignment="1">
      <alignment horizontal="center" vertical="center" wrapText="1"/>
    </xf>
    <xf numFmtId="220" fontId="9" fillId="32" borderId="3" xfId="4" applyNumberFormat="1" applyFont="1" applyFill="1" applyBorder="1" applyAlignment="1">
      <alignment horizontal="center" vertical="center" wrapText="1"/>
    </xf>
    <xf numFmtId="216" fontId="35" fillId="5" borderId="2" xfId="7" applyNumberFormat="1" applyFont="1" applyFill="1" applyBorder="1" applyAlignment="1">
      <alignment horizontal="left" vertical="center" wrapText="1"/>
    </xf>
    <xf numFmtId="216" fontId="35" fillId="5" borderId="3" xfId="7" applyNumberFormat="1" applyFont="1" applyFill="1" applyBorder="1" applyAlignment="1">
      <alignment horizontal="left" vertical="center" wrapText="1"/>
    </xf>
    <xf numFmtId="200" fontId="35" fillId="5" borderId="2" xfId="7" applyNumberFormat="1" applyFont="1" applyFill="1" applyBorder="1" applyAlignment="1">
      <alignment horizontal="left" vertical="center" wrapText="1"/>
    </xf>
    <xf numFmtId="200" fontId="35" fillId="5" borderId="3" xfId="7" applyNumberFormat="1" applyFont="1" applyFill="1" applyBorder="1" applyAlignment="1">
      <alignment horizontal="left" vertical="center" wrapText="1"/>
    </xf>
    <xf numFmtId="215" fontId="35" fillId="5" borderId="2" xfId="7" applyNumberFormat="1" applyFont="1" applyFill="1" applyBorder="1" applyAlignment="1">
      <alignment horizontal="left" vertical="center" wrapText="1"/>
    </xf>
    <xf numFmtId="215" fontId="35" fillId="5" borderId="3" xfId="7" applyNumberFormat="1" applyFont="1" applyFill="1" applyBorder="1" applyAlignment="1">
      <alignment horizontal="left" vertical="center" wrapText="1"/>
    </xf>
    <xf numFmtId="49" fontId="36" fillId="5" borderId="7" xfId="7" applyNumberFormat="1" applyFont="1" applyFill="1" applyBorder="1" applyAlignment="1">
      <alignment vertical="center" wrapText="1"/>
    </xf>
    <xf numFmtId="49" fontId="36" fillId="5" borderId="8" xfId="7" applyNumberFormat="1" applyFont="1" applyFill="1" applyBorder="1" applyAlignment="1">
      <alignment vertical="center" wrapText="1"/>
    </xf>
    <xf numFmtId="49" fontId="36" fillId="5" borderId="9" xfId="7" applyNumberFormat="1" applyFont="1" applyFill="1" applyBorder="1" applyAlignment="1">
      <alignment vertical="center" wrapText="1"/>
    </xf>
    <xf numFmtId="49" fontId="36" fillId="5" borderId="14" xfId="7" applyNumberFormat="1" applyFont="1" applyFill="1" applyBorder="1" applyAlignment="1">
      <alignment vertical="center" wrapText="1"/>
    </xf>
    <xf numFmtId="49" fontId="36" fillId="5" borderId="0" xfId="7" applyNumberFormat="1" applyFont="1" applyFill="1" applyBorder="1" applyAlignment="1">
      <alignment vertical="center" wrapText="1"/>
    </xf>
    <xf numFmtId="49" fontId="36" fillId="5" borderId="15" xfId="7" applyNumberFormat="1" applyFont="1" applyFill="1" applyBorder="1" applyAlignment="1">
      <alignment vertical="center" wrapText="1"/>
    </xf>
    <xf numFmtId="49" fontId="36" fillId="5" borderId="11" xfId="7" applyNumberFormat="1" applyFont="1" applyFill="1" applyBorder="1" applyAlignment="1">
      <alignment vertical="center" wrapText="1"/>
    </xf>
    <xf numFmtId="49" fontId="36" fillId="5" borderId="12" xfId="7" applyNumberFormat="1" applyFont="1" applyFill="1" applyBorder="1" applyAlignment="1">
      <alignment vertical="center" wrapText="1"/>
    </xf>
    <xf numFmtId="49" fontId="36" fillId="5" borderId="13" xfId="7" applyNumberFormat="1" applyFont="1" applyFill="1" applyBorder="1" applyAlignment="1">
      <alignment vertical="center" wrapText="1"/>
    </xf>
    <xf numFmtId="197" fontId="35" fillId="5" borderId="2" xfId="7" applyNumberFormat="1" applyFont="1" applyFill="1" applyBorder="1" applyAlignment="1">
      <alignment horizontal="left" vertical="center" wrapText="1"/>
    </xf>
    <xf numFmtId="197" fontId="35" fillId="5" borderId="3" xfId="7" applyNumberFormat="1" applyFont="1" applyFill="1" applyBorder="1" applyAlignment="1">
      <alignment horizontal="left" vertical="center" wrapText="1"/>
    </xf>
    <xf numFmtId="201" fontId="35" fillId="5" borderId="2" xfId="9" applyNumberFormat="1" applyFont="1" applyFill="1" applyBorder="1" applyAlignment="1">
      <alignment horizontal="left" vertical="center" wrapText="1"/>
    </xf>
    <xf numFmtId="201" fontId="35" fillId="5" borderId="3" xfId="9" applyNumberFormat="1" applyFont="1" applyFill="1" applyBorder="1" applyAlignment="1">
      <alignment horizontal="left" vertical="center" wrapText="1"/>
    </xf>
    <xf numFmtId="203" fontId="35" fillId="5" borderId="2" xfId="9" applyNumberFormat="1" applyFont="1" applyFill="1" applyBorder="1" applyAlignment="1">
      <alignment horizontal="left" vertical="center" wrapText="1"/>
    </xf>
    <xf numFmtId="203" fontId="35" fillId="5" borderId="3" xfId="9" applyNumberFormat="1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left" vertical="center" wrapText="1"/>
    </xf>
    <xf numFmtId="0" fontId="9" fillId="33" borderId="8" xfId="3" applyFont="1" applyFill="1" applyBorder="1" applyAlignment="1">
      <alignment horizontal="left" vertical="center" wrapText="1"/>
    </xf>
    <xf numFmtId="0" fontId="9" fillId="33" borderId="9" xfId="3" applyFont="1" applyFill="1" applyBorder="1" applyAlignment="1">
      <alignment horizontal="left" vertical="center" wrapText="1"/>
    </xf>
    <xf numFmtId="0" fontId="9" fillId="33" borderId="14" xfId="3" applyFont="1" applyFill="1" applyBorder="1" applyAlignment="1">
      <alignment horizontal="left" vertical="center" wrapText="1"/>
    </xf>
    <xf numFmtId="0" fontId="9" fillId="33" borderId="0" xfId="3" applyFont="1" applyFill="1" applyBorder="1" applyAlignment="1">
      <alignment horizontal="left" vertical="center" wrapText="1"/>
    </xf>
    <xf numFmtId="0" fontId="9" fillId="33" borderId="15" xfId="3" applyFont="1" applyFill="1" applyBorder="1" applyAlignment="1">
      <alignment horizontal="left" vertical="center" wrapText="1"/>
    </xf>
    <xf numFmtId="0" fontId="9" fillId="33" borderId="11" xfId="3" applyFont="1" applyFill="1" applyBorder="1" applyAlignment="1">
      <alignment horizontal="left" vertical="center" wrapText="1"/>
    </xf>
    <xf numFmtId="0" fontId="9" fillId="33" borderId="12" xfId="3" applyFont="1" applyFill="1" applyBorder="1" applyAlignment="1">
      <alignment horizontal="left" vertical="center" wrapText="1"/>
    </xf>
    <xf numFmtId="0" fontId="9" fillId="33" borderId="13" xfId="3" applyFont="1" applyFill="1" applyBorder="1" applyAlignment="1">
      <alignment horizontal="left" vertical="center" wrapText="1"/>
    </xf>
    <xf numFmtId="217" fontId="9" fillId="33" borderId="1" xfId="3" applyNumberFormat="1" applyFont="1" applyFill="1" applyBorder="1" applyAlignment="1">
      <alignment horizontal="center" vertical="center" wrapText="1"/>
    </xf>
    <xf numFmtId="217" fontId="9" fillId="33" borderId="2" xfId="3" applyNumberFormat="1" applyFont="1" applyFill="1" applyBorder="1" applyAlignment="1">
      <alignment horizontal="center" vertical="center" wrapText="1"/>
    </xf>
    <xf numFmtId="217" fontId="9" fillId="33" borderId="3" xfId="3" applyNumberFormat="1" applyFont="1" applyFill="1" applyBorder="1" applyAlignment="1">
      <alignment horizontal="center" vertical="center" wrapText="1"/>
    </xf>
    <xf numFmtId="220" fontId="9" fillId="33" borderId="1" xfId="3" applyNumberFormat="1" applyFont="1" applyFill="1" applyBorder="1" applyAlignment="1">
      <alignment horizontal="center" vertical="center" wrapText="1"/>
    </xf>
    <xf numFmtId="220" fontId="9" fillId="33" borderId="2" xfId="3" applyNumberFormat="1" applyFont="1" applyFill="1" applyBorder="1" applyAlignment="1">
      <alignment horizontal="center" vertical="center" wrapText="1"/>
    </xf>
    <xf numFmtId="220" fontId="9" fillId="33" borderId="3" xfId="3" applyNumberFormat="1" applyFont="1" applyFill="1" applyBorder="1" applyAlignment="1">
      <alignment horizontal="center" vertical="center" wrapText="1"/>
    </xf>
    <xf numFmtId="216" fontId="35" fillId="34" borderId="2" xfId="7" applyNumberFormat="1" applyFont="1" applyFill="1" applyBorder="1" applyAlignment="1">
      <alignment horizontal="left" vertical="center" wrapText="1"/>
    </xf>
    <xf numFmtId="216" fontId="35" fillId="34" borderId="3" xfId="7" applyNumberFormat="1" applyFont="1" applyFill="1" applyBorder="1" applyAlignment="1">
      <alignment horizontal="left" vertical="center" wrapText="1"/>
    </xf>
    <xf numFmtId="200" fontId="35" fillId="34" borderId="2" xfId="8" applyNumberFormat="1" applyFont="1" applyFill="1" applyBorder="1" applyAlignment="1">
      <alignment horizontal="left" vertical="center" wrapText="1"/>
    </xf>
    <xf numFmtId="200" fontId="35" fillId="34" borderId="3" xfId="8" applyNumberFormat="1" applyFont="1" applyFill="1" applyBorder="1" applyAlignment="1">
      <alignment horizontal="left" vertical="center" wrapText="1"/>
    </xf>
    <xf numFmtId="215" fontId="35" fillId="34" borderId="2" xfId="7" applyNumberFormat="1" applyFont="1" applyFill="1" applyBorder="1" applyAlignment="1">
      <alignment horizontal="left" vertical="center" wrapText="1"/>
    </xf>
    <xf numFmtId="215" fontId="35" fillId="34" borderId="3" xfId="7" applyNumberFormat="1" applyFont="1" applyFill="1" applyBorder="1" applyAlignment="1">
      <alignment horizontal="left" vertical="center" wrapText="1"/>
    </xf>
    <xf numFmtId="49" fontId="36" fillId="34" borderId="7" xfId="8" applyNumberFormat="1" applyFont="1" applyFill="1" applyBorder="1" applyAlignment="1">
      <alignment horizontal="left" vertical="center" wrapText="1"/>
    </xf>
    <xf numFmtId="49" fontId="36" fillId="34" borderId="8" xfId="8" applyNumberFormat="1" applyFont="1" applyFill="1" applyBorder="1" applyAlignment="1">
      <alignment horizontal="left" vertical="center" wrapText="1"/>
    </xf>
    <xf numFmtId="49" fontId="36" fillId="34" borderId="9" xfId="8" applyNumberFormat="1" applyFont="1" applyFill="1" applyBorder="1" applyAlignment="1">
      <alignment horizontal="left" vertical="center" wrapText="1"/>
    </xf>
    <xf numFmtId="49" fontId="36" fillId="34" borderId="14" xfId="8" applyNumberFormat="1" applyFont="1" applyFill="1" applyBorder="1" applyAlignment="1">
      <alignment horizontal="left" vertical="center" wrapText="1"/>
    </xf>
    <xf numFmtId="49" fontId="36" fillId="34" borderId="0" xfId="8" applyNumberFormat="1" applyFont="1" applyFill="1" applyBorder="1" applyAlignment="1">
      <alignment horizontal="left" vertical="center" wrapText="1"/>
    </xf>
    <xf numFmtId="49" fontId="36" fillId="34" borderId="15" xfId="8" applyNumberFormat="1" applyFont="1" applyFill="1" applyBorder="1" applyAlignment="1">
      <alignment horizontal="left" vertical="center" wrapText="1"/>
    </xf>
    <xf numFmtId="49" fontId="36" fillId="34" borderId="11" xfId="8" applyNumberFormat="1" applyFont="1" applyFill="1" applyBorder="1" applyAlignment="1">
      <alignment horizontal="left" vertical="center" wrapText="1"/>
    </xf>
    <xf numFmtId="49" fontId="36" fillId="34" borderId="12" xfId="8" applyNumberFormat="1" applyFont="1" applyFill="1" applyBorder="1" applyAlignment="1">
      <alignment horizontal="left" vertical="center" wrapText="1"/>
    </xf>
    <xf numFmtId="49" fontId="36" fillId="34" borderId="13" xfId="8" applyNumberFormat="1" applyFont="1" applyFill="1" applyBorder="1" applyAlignment="1">
      <alignment horizontal="left" vertical="center" wrapText="1"/>
    </xf>
    <xf numFmtId="197" fontId="35" fillId="34" borderId="2" xfId="7" applyNumberFormat="1" applyFont="1" applyFill="1" applyBorder="1" applyAlignment="1">
      <alignment horizontal="left" vertical="center" wrapText="1"/>
    </xf>
    <xf numFmtId="197" fontId="35" fillId="34" borderId="3" xfId="7" applyNumberFormat="1" applyFont="1" applyFill="1" applyBorder="1" applyAlignment="1">
      <alignment horizontal="left" vertical="center" wrapText="1"/>
    </xf>
    <xf numFmtId="201" fontId="35" fillId="34" borderId="2" xfId="9" applyNumberFormat="1" applyFont="1" applyFill="1" applyBorder="1" applyAlignment="1">
      <alignment horizontal="left" vertical="center" wrapText="1"/>
    </xf>
    <xf numFmtId="201" fontId="35" fillId="34" borderId="3" xfId="9" applyNumberFormat="1" applyFont="1" applyFill="1" applyBorder="1" applyAlignment="1">
      <alignment horizontal="left" vertical="center" wrapText="1"/>
    </xf>
    <xf numFmtId="203" fontId="35" fillId="34" borderId="2" xfId="9" applyNumberFormat="1" applyFont="1" applyFill="1" applyBorder="1" applyAlignment="1">
      <alignment horizontal="left" vertical="center" wrapText="1"/>
    </xf>
    <xf numFmtId="203" fontId="35" fillId="34" borderId="3" xfId="9" applyNumberFormat="1" applyFont="1" applyFill="1" applyBorder="1" applyAlignment="1">
      <alignment horizontal="left" vertical="center" wrapText="1"/>
    </xf>
    <xf numFmtId="0" fontId="32" fillId="23" borderId="1" xfId="2" applyFont="1" applyFill="1" applyBorder="1" applyAlignment="1">
      <alignment horizontal="center" vertical="center" wrapText="1"/>
    </xf>
    <xf numFmtId="0" fontId="32" fillId="23" borderId="2" xfId="2" applyFont="1" applyFill="1" applyBorder="1" applyAlignment="1">
      <alignment horizontal="center" vertical="center" wrapText="1"/>
    </xf>
    <xf numFmtId="0" fontId="32" fillId="23" borderId="3" xfId="2" applyFont="1" applyFill="1" applyBorder="1" applyAlignment="1">
      <alignment horizontal="center" vertical="center" wrapText="1"/>
    </xf>
    <xf numFmtId="0" fontId="33" fillId="23" borderId="1" xfId="2" applyFont="1" applyFill="1" applyBorder="1" applyAlignment="1">
      <alignment horizontal="center" vertical="center" wrapText="1"/>
    </xf>
    <xf numFmtId="0" fontId="33" fillId="23" borderId="2" xfId="2" applyFont="1" applyFill="1" applyBorder="1" applyAlignment="1">
      <alignment horizontal="center" vertical="center" wrapText="1"/>
    </xf>
    <xf numFmtId="0" fontId="33" fillId="23" borderId="3" xfId="2" applyFont="1" applyFill="1" applyBorder="1" applyAlignment="1">
      <alignment horizontal="center" vertical="center" wrapText="1"/>
    </xf>
    <xf numFmtId="0" fontId="34" fillId="23" borderId="1" xfId="2" applyFont="1" applyFill="1" applyBorder="1" applyAlignment="1">
      <alignment horizontal="center" vertical="center" wrapText="1"/>
    </xf>
    <xf numFmtId="0" fontId="34" fillId="23" borderId="2" xfId="2" applyFont="1" applyFill="1" applyBorder="1" applyAlignment="1">
      <alignment horizontal="center" vertical="center" wrapText="1"/>
    </xf>
    <xf numFmtId="0" fontId="34" fillId="23" borderId="3" xfId="2" applyFont="1" applyFill="1" applyBorder="1" applyAlignment="1">
      <alignment horizontal="center" vertical="center" wrapText="1"/>
    </xf>
    <xf numFmtId="0" fontId="9" fillId="24" borderId="7" xfId="5" applyFont="1" applyFill="1" applyBorder="1" applyAlignment="1">
      <alignment horizontal="left" vertical="center" wrapText="1"/>
    </xf>
    <xf numFmtId="0" fontId="9" fillId="24" borderId="8" xfId="5" applyFont="1" applyFill="1" applyBorder="1" applyAlignment="1">
      <alignment horizontal="left" vertical="center" wrapText="1"/>
    </xf>
    <xf numFmtId="0" fontId="9" fillId="24" borderId="9" xfId="5" applyFont="1" applyFill="1" applyBorder="1" applyAlignment="1">
      <alignment horizontal="left" vertical="center" wrapText="1"/>
    </xf>
    <xf numFmtId="0" fontId="9" fillId="24" borderId="14" xfId="5" applyFont="1" applyFill="1" applyBorder="1" applyAlignment="1">
      <alignment horizontal="left" vertical="center" wrapText="1"/>
    </xf>
    <xf numFmtId="0" fontId="9" fillId="24" borderId="0" xfId="5" applyFont="1" applyFill="1" applyBorder="1" applyAlignment="1">
      <alignment horizontal="left" vertical="center" wrapText="1"/>
    </xf>
    <xf numFmtId="0" fontId="9" fillId="24" borderId="15" xfId="5" applyFont="1" applyFill="1" applyBorder="1" applyAlignment="1">
      <alignment horizontal="left" vertical="center" wrapText="1"/>
    </xf>
    <xf numFmtId="0" fontId="9" fillId="24" borderId="11" xfId="5" applyFont="1" applyFill="1" applyBorder="1" applyAlignment="1">
      <alignment horizontal="left" vertical="center" wrapText="1"/>
    </xf>
    <xf numFmtId="0" fontId="9" fillId="24" borderId="12" xfId="5" applyFont="1" applyFill="1" applyBorder="1" applyAlignment="1">
      <alignment horizontal="left" vertical="center" wrapText="1"/>
    </xf>
    <xf numFmtId="0" fontId="9" fillId="24" borderId="13" xfId="5" applyFont="1" applyFill="1" applyBorder="1" applyAlignment="1">
      <alignment horizontal="left" vertical="center" wrapText="1"/>
    </xf>
    <xf numFmtId="213" fontId="9" fillId="24" borderId="1" xfId="5" applyNumberFormat="1" applyFont="1" applyFill="1" applyBorder="1" applyAlignment="1">
      <alignment horizontal="center" vertical="center" wrapText="1"/>
    </xf>
    <xf numFmtId="213" fontId="9" fillId="24" borderId="2" xfId="5" applyNumberFormat="1" applyFont="1" applyFill="1" applyBorder="1" applyAlignment="1">
      <alignment horizontal="center" vertical="center" wrapText="1"/>
    </xf>
    <xf numFmtId="213" fontId="9" fillId="24" borderId="3" xfId="5" applyNumberFormat="1" applyFont="1" applyFill="1" applyBorder="1" applyAlignment="1">
      <alignment horizontal="center" vertical="center" wrapText="1"/>
    </xf>
    <xf numFmtId="214" fontId="9" fillId="24" borderId="1" xfId="5" applyNumberFormat="1" applyFont="1" applyFill="1" applyBorder="1" applyAlignment="1">
      <alignment horizontal="center" vertical="center" wrapText="1"/>
    </xf>
    <xf numFmtId="214" fontId="9" fillId="24" borderId="2" xfId="5" applyNumberFormat="1" applyFont="1" applyFill="1" applyBorder="1" applyAlignment="1">
      <alignment horizontal="center" vertical="center" wrapText="1"/>
    </xf>
    <xf numFmtId="214" fontId="9" fillId="24" borderId="3" xfId="5" applyNumberFormat="1" applyFont="1" applyFill="1" applyBorder="1" applyAlignment="1">
      <alignment horizontal="center" vertical="center" wrapText="1"/>
    </xf>
    <xf numFmtId="0" fontId="38" fillId="5" borderId="5" xfId="0" applyFont="1" applyFill="1" applyBorder="1" applyAlignment="1">
      <alignment horizontal="center" vertical="center"/>
    </xf>
    <xf numFmtId="0" fontId="38" fillId="5" borderId="6" xfId="0" applyFont="1" applyFill="1" applyBorder="1" applyAlignment="1">
      <alignment horizontal="center" vertical="center"/>
    </xf>
    <xf numFmtId="0" fontId="38" fillId="5" borderId="10" xfId="0" applyFont="1" applyFill="1" applyBorder="1" applyAlignment="1">
      <alignment horizontal="center" vertical="center"/>
    </xf>
    <xf numFmtId="0" fontId="10" fillId="5" borderId="5" xfId="0" applyFont="1" applyFill="1" applyBorder="1" applyAlignment="1">
      <alignment horizontal="center" vertical="center"/>
    </xf>
    <xf numFmtId="0" fontId="10" fillId="5" borderId="6" xfId="0" applyFont="1" applyFill="1" applyBorder="1" applyAlignment="1">
      <alignment horizontal="center" vertical="center"/>
    </xf>
    <xf numFmtId="0" fontId="10" fillId="5" borderId="10" xfId="0" applyFont="1" applyFill="1" applyBorder="1" applyAlignment="1">
      <alignment horizontal="center" vertical="center"/>
    </xf>
    <xf numFmtId="201" fontId="35" fillId="4" borderId="2" xfId="9" applyNumberFormat="1" applyFont="1" applyFill="1" applyBorder="1" applyAlignment="1">
      <alignment horizontal="left" vertical="center" wrapText="1"/>
    </xf>
    <xf numFmtId="201" fontId="35" fillId="4" borderId="3" xfId="9" applyNumberFormat="1" applyFont="1" applyFill="1" applyBorder="1" applyAlignment="1">
      <alignment horizontal="left" vertical="center" wrapText="1"/>
    </xf>
    <xf numFmtId="202" fontId="35" fillId="4" borderId="2" xfId="9" applyNumberFormat="1" applyFont="1" applyFill="1" applyBorder="1" applyAlignment="1">
      <alignment horizontal="left" vertical="center" wrapText="1"/>
    </xf>
    <xf numFmtId="202" fontId="35" fillId="4" borderId="3" xfId="9" applyNumberFormat="1" applyFont="1" applyFill="1" applyBorder="1" applyAlignment="1">
      <alignment horizontal="left" vertical="center" wrapText="1"/>
    </xf>
    <xf numFmtId="203" fontId="35" fillId="4" borderId="2" xfId="9" applyNumberFormat="1" applyFont="1" applyFill="1" applyBorder="1" applyAlignment="1">
      <alignment horizontal="left" vertical="center" wrapText="1"/>
    </xf>
    <xf numFmtId="203" fontId="35" fillId="4" borderId="3" xfId="9" applyNumberFormat="1" applyFont="1" applyFill="1" applyBorder="1" applyAlignment="1">
      <alignment horizontal="left" vertical="center" wrapText="1"/>
    </xf>
    <xf numFmtId="0" fontId="36" fillId="4" borderId="7" xfId="9" applyFont="1" applyFill="1" applyBorder="1" applyAlignment="1">
      <alignment horizontal="left" vertical="center" wrapText="1"/>
    </xf>
    <xf numFmtId="0" fontId="36" fillId="4" borderId="8" xfId="9" applyFont="1" applyFill="1" applyBorder="1" applyAlignment="1">
      <alignment horizontal="left" vertical="center" wrapText="1"/>
    </xf>
    <xf numFmtId="0" fontId="36" fillId="4" borderId="9" xfId="9" applyFont="1" applyFill="1" applyBorder="1" applyAlignment="1">
      <alignment horizontal="left" vertical="center" wrapText="1"/>
    </xf>
    <xf numFmtId="0" fontId="36" fillId="4" borderId="14" xfId="9" applyFont="1" applyFill="1" applyBorder="1" applyAlignment="1">
      <alignment horizontal="left" vertical="center" wrapText="1"/>
    </xf>
    <xf numFmtId="0" fontId="36" fillId="4" borderId="0" xfId="9" applyFont="1" applyFill="1" applyBorder="1" applyAlignment="1">
      <alignment horizontal="left" vertical="center" wrapText="1"/>
    </xf>
    <xf numFmtId="0" fontId="36" fillId="4" borderId="15" xfId="9" applyFont="1" applyFill="1" applyBorder="1" applyAlignment="1">
      <alignment horizontal="left" vertical="center" wrapText="1"/>
    </xf>
    <xf numFmtId="0" fontId="36" fillId="4" borderId="11" xfId="9" applyFont="1" applyFill="1" applyBorder="1" applyAlignment="1">
      <alignment horizontal="left" vertical="center" wrapText="1"/>
    </xf>
    <xf numFmtId="0" fontId="36" fillId="4" borderId="12" xfId="9" applyFont="1" applyFill="1" applyBorder="1" applyAlignment="1">
      <alignment horizontal="left" vertical="center" wrapText="1"/>
    </xf>
    <xf numFmtId="0" fontId="36" fillId="4" borderId="13" xfId="9" applyFont="1" applyFill="1" applyBorder="1" applyAlignment="1">
      <alignment horizontal="left" vertical="center" wrapText="1"/>
    </xf>
    <xf numFmtId="215" fontId="35" fillId="4" borderId="2" xfId="9" applyNumberFormat="1" applyFont="1" applyFill="1" applyBorder="1" applyAlignment="1">
      <alignment horizontal="left" vertical="center" wrapText="1"/>
    </xf>
    <xf numFmtId="215" fontId="35" fillId="4" borderId="3" xfId="9" applyNumberFormat="1" applyFont="1" applyFill="1" applyBorder="1" applyAlignment="1">
      <alignment horizontal="left" vertical="center" wrapText="1"/>
    </xf>
    <xf numFmtId="216" fontId="35" fillId="4" borderId="2" xfId="9" applyNumberFormat="1" applyFont="1" applyFill="1" applyBorder="1" applyAlignment="1">
      <alignment horizontal="left" vertical="center" wrapText="1"/>
    </xf>
    <xf numFmtId="216" fontId="35" fillId="4" borderId="3" xfId="9" applyNumberFormat="1" applyFont="1" applyFill="1" applyBorder="1" applyAlignment="1">
      <alignment horizontal="left" vertical="center" wrapText="1"/>
    </xf>
    <xf numFmtId="197" fontId="35" fillId="4" borderId="2" xfId="9" applyNumberFormat="1" applyFont="1" applyFill="1" applyBorder="1" applyAlignment="1">
      <alignment horizontal="left" vertical="center" wrapText="1"/>
    </xf>
    <xf numFmtId="197" fontId="35" fillId="4" borderId="3" xfId="9" applyNumberFormat="1" applyFont="1" applyFill="1" applyBorder="1" applyAlignment="1">
      <alignment horizontal="left" vertical="center" wrapText="1"/>
    </xf>
    <xf numFmtId="0" fontId="35" fillId="4" borderId="2" xfId="9" applyFont="1" applyFill="1" applyBorder="1" applyAlignment="1">
      <alignment horizontal="left" vertical="center" wrapText="1"/>
    </xf>
    <xf numFmtId="0" fontId="35" fillId="4" borderId="3" xfId="9" applyFont="1" applyFill="1" applyBorder="1" applyAlignment="1">
      <alignment horizontal="left" vertical="center" wrapText="1"/>
    </xf>
    <xf numFmtId="198" fontId="35" fillId="4" borderId="2" xfId="9" applyNumberFormat="1" applyFont="1" applyFill="1" applyBorder="1" applyAlignment="1">
      <alignment horizontal="left" vertical="center" wrapText="1"/>
    </xf>
    <xf numFmtId="198" fontId="35" fillId="4" borderId="3" xfId="9" applyNumberFormat="1" applyFont="1" applyFill="1" applyBorder="1" applyAlignment="1">
      <alignment horizontal="left" vertical="center" wrapText="1"/>
    </xf>
    <xf numFmtId="199" fontId="35" fillId="4" borderId="2" xfId="9" applyNumberFormat="1" applyFont="1" applyFill="1" applyBorder="1" applyAlignment="1">
      <alignment horizontal="left" vertical="center" wrapText="1"/>
    </xf>
    <xf numFmtId="199" fontId="35" fillId="4" borderId="3" xfId="9" applyNumberFormat="1" applyFont="1" applyFill="1" applyBorder="1" applyAlignment="1">
      <alignment horizontal="left" vertical="center" wrapText="1"/>
    </xf>
    <xf numFmtId="200" fontId="35" fillId="4" borderId="2" xfId="9" applyNumberFormat="1" applyFont="1" applyFill="1" applyBorder="1" applyAlignment="1">
      <alignment horizontal="left" vertical="center" wrapText="1"/>
    </xf>
    <xf numFmtId="200" fontId="35" fillId="4" borderId="3" xfId="9" applyNumberFormat="1" applyFont="1" applyFill="1" applyBorder="1" applyAlignment="1">
      <alignment horizontal="left" vertical="center" wrapText="1"/>
    </xf>
    <xf numFmtId="0" fontId="9" fillId="32" borderId="7" xfId="4" applyFont="1" applyFill="1" applyBorder="1" applyAlignment="1">
      <alignment horizontal="left" vertical="center" wrapText="1"/>
    </xf>
    <xf numFmtId="0" fontId="9" fillId="32" borderId="8" xfId="4" applyFont="1" applyFill="1" applyBorder="1" applyAlignment="1">
      <alignment horizontal="left" vertical="center" wrapText="1"/>
    </xf>
    <xf numFmtId="0" fontId="9" fillId="32" borderId="9" xfId="4" applyFont="1" applyFill="1" applyBorder="1" applyAlignment="1">
      <alignment horizontal="left" vertical="center" wrapText="1"/>
    </xf>
    <xf numFmtId="0" fontId="9" fillId="32" borderId="14" xfId="4" applyFont="1" applyFill="1" applyBorder="1" applyAlignment="1">
      <alignment horizontal="left" vertical="center" wrapText="1"/>
    </xf>
    <xf numFmtId="0" fontId="9" fillId="32" borderId="0" xfId="4" applyFont="1" applyFill="1" applyBorder="1" applyAlignment="1">
      <alignment horizontal="left" vertical="center" wrapText="1"/>
    </xf>
    <xf numFmtId="0" fontId="9" fillId="32" borderId="15" xfId="4" applyFont="1" applyFill="1" applyBorder="1" applyAlignment="1">
      <alignment horizontal="left" vertical="center" wrapText="1"/>
    </xf>
    <xf numFmtId="0" fontId="9" fillId="32" borderId="11" xfId="4" applyFont="1" applyFill="1" applyBorder="1" applyAlignment="1">
      <alignment horizontal="left" vertical="center" wrapText="1"/>
    </xf>
    <xf numFmtId="0" fontId="9" fillId="32" borderId="12" xfId="4" applyFont="1" applyFill="1" applyBorder="1" applyAlignment="1">
      <alignment horizontal="left" vertical="center" wrapText="1"/>
    </xf>
    <xf numFmtId="0" fontId="9" fillId="32" borderId="13" xfId="4" applyFont="1" applyFill="1" applyBorder="1" applyAlignment="1">
      <alignment horizontal="left" vertical="center" wrapText="1"/>
    </xf>
    <xf numFmtId="217" fontId="9" fillId="32" borderId="1" xfId="4" applyNumberFormat="1" applyFont="1" applyFill="1" applyBorder="1" applyAlignment="1">
      <alignment horizontal="center" vertical="center" wrapText="1"/>
    </xf>
    <xf numFmtId="217" fontId="9" fillId="32" borderId="2" xfId="4" applyNumberFormat="1" applyFont="1" applyFill="1" applyBorder="1" applyAlignment="1">
      <alignment horizontal="center" vertical="center" wrapText="1"/>
    </xf>
    <xf numFmtId="217" fontId="9" fillId="32" borderId="3" xfId="4" applyNumberFormat="1" applyFont="1" applyFill="1" applyBorder="1" applyAlignment="1">
      <alignment horizontal="center" vertical="center" wrapText="1"/>
    </xf>
    <xf numFmtId="0" fontId="36" fillId="28" borderId="6" xfId="8" applyFont="1" applyFill="1" applyBorder="1" applyAlignment="1">
      <alignment horizontal="left" vertical="center" wrapText="1"/>
    </xf>
    <xf numFmtId="0" fontId="34" fillId="25" borderId="1" xfId="6" applyFont="1" applyFill="1" applyBorder="1" applyAlignment="1">
      <alignment horizontal="left" vertical="center" wrapText="1"/>
    </xf>
    <xf numFmtId="0" fontId="34" fillId="25" borderId="2" xfId="6" applyFont="1" applyFill="1" applyBorder="1" applyAlignment="1">
      <alignment horizontal="left" vertical="center" wrapText="1"/>
    </xf>
    <xf numFmtId="0" fontId="34" fillId="25" borderId="3" xfId="6" applyFont="1" applyFill="1" applyBorder="1" applyAlignment="1">
      <alignment horizontal="left" vertical="center" wrapText="1"/>
    </xf>
    <xf numFmtId="210" fontId="34" fillId="25" borderId="1" xfId="6" applyNumberFormat="1" applyFont="1" applyFill="1" applyBorder="1" applyAlignment="1">
      <alignment horizontal="center" vertical="center" wrapText="1"/>
    </xf>
    <xf numFmtId="210" fontId="34" fillId="25" borderId="2" xfId="6" applyNumberFormat="1" applyFont="1" applyFill="1" applyBorder="1" applyAlignment="1">
      <alignment horizontal="center" vertical="center" wrapText="1"/>
    </xf>
    <xf numFmtId="210" fontId="34" fillId="25" borderId="3" xfId="6" applyNumberFormat="1" applyFont="1" applyFill="1" applyBorder="1" applyAlignment="1">
      <alignment horizontal="center" vertical="center" wrapText="1"/>
    </xf>
    <xf numFmtId="211" fontId="34" fillId="25" borderId="1" xfId="6" applyNumberFormat="1" applyFont="1" applyFill="1" applyBorder="1" applyAlignment="1">
      <alignment horizontal="center" vertical="center" wrapText="1"/>
    </xf>
    <xf numFmtId="211" fontId="34" fillId="25" borderId="2" xfId="6" applyNumberFormat="1" applyFont="1" applyFill="1" applyBorder="1" applyAlignment="1">
      <alignment horizontal="center" vertical="center" wrapText="1"/>
    </xf>
    <xf numFmtId="211" fontId="34" fillId="25" borderId="3" xfId="6" applyNumberFormat="1" applyFont="1" applyFill="1" applyBorder="1" applyAlignment="1">
      <alignment horizontal="center" vertical="center" wrapText="1"/>
    </xf>
    <xf numFmtId="0" fontId="34" fillId="26" borderId="7" xfId="9" applyFont="1" applyFill="1" applyBorder="1" applyAlignment="1">
      <alignment horizontal="left" wrapText="1"/>
    </xf>
    <xf numFmtId="0" fontId="34" fillId="26" borderId="8" xfId="9" applyFont="1" applyFill="1" applyBorder="1" applyAlignment="1">
      <alignment horizontal="left" wrapText="1"/>
    </xf>
    <xf numFmtId="0" fontId="34" fillId="26" borderId="9" xfId="9" applyFont="1" applyFill="1" applyBorder="1" applyAlignment="1">
      <alignment horizontal="left" wrapText="1"/>
    </xf>
    <xf numFmtId="0" fontId="34" fillId="26" borderId="14" xfId="9" applyFont="1" applyFill="1" applyBorder="1" applyAlignment="1">
      <alignment horizontal="left" wrapText="1"/>
    </xf>
    <xf numFmtId="0" fontId="34" fillId="26" borderId="0" xfId="9" applyFont="1" applyFill="1" applyBorder="1" applyAlignment="1">
      <alignment horizontal="left" wrapText="1"/>
    </xf>
    <xf numFmtId="0" fontId="34" fillId="26" borderId="15" xfId="9" applyFont="1" applyFill="1" applyBorder="1" applyAlignment="1">
      <alignment horizontal="left" wrapText="1"/>
    </xf>
    <xf numFmtId="209" fontId="34" fillId="26" borderId="1" xfId="9" applyNumberFormat="1" applyFont="1" applyFill="1" applyBorder="1" applyAlignment="1">
      <alignment horizontal="center" vertical="center" wrapText="1"/>
    </xf>
    <xf numFmtId="209" fontId="34" fillId="26" borderId="2" xfId="9" applyNumberFormat="1" applyFont="1" applyFill="1" applyBorder="1" applyAlignment="1">
      <alignment horizontal="center" vertical="center" wrapText="1"/>
    </xf>
    <xf numFmtId="209" fontId="34" fillId="26" borderId="3" xfId="9" applyNumberFormat="1" applyFont="1" applyFill="1" applyBorder="1" applyAlignment="1">
      <alignment horizontal="center" vertical="center" wrapText="1"/>
    </xf>
    <xf numFmtId="196" fontId="9" fillId="30" borderId="1" xfId="8" applyNumberFormat="1" applyFont="1" applyFill="1" applyBorder="1" applyAlignment="1">
      <alignment horizontal="center" vertical="center" wrapText="1"/>
    </xf>
    <xf numFmtId="196" fontId="9" fillId="30" borderId="2" xfId="8" applyNumberFormat="1" applyFont="1" applyFill="1" applyBorder="1" applyAlignment="1">
      <alignment horizontal="center" vertical="center" wrapText="1"/>
    </xf>
    <xf numFmtId="196" fontId="9" fillId="30" borderId="3" xfId="8" applyNumberFormat="1" applyFont="1" applyFill="1" applyBorder="1" applyAlignment="1">
      <alignment horizontal="center" vertical="center" wrapText="1"/>
    </xf>
    <xf numFmtId="200" fontId="35" fillId="26" borderId="2" xfId="9" applyNumberFormat="1" applyFont="1" applyFill="1" applyBorder="1" applyAlignment="1">
      <alignment horizontal="left" vertical="center" wrapText="1"/>
    </xf>
    <xf numFmtId="200" fontId="35" fillId="26" borderId="3" xfId="9" applyNumberFormat="1" applyFont="1" applyFill="1" applyBorder="1" applyAlignment="1">
      <alignment horizontal="left" vertical="center" wrapText="1"/>
    </xf>
    <xf numFmtId="0" fontId="36" fillId="30" borderId="14" xfId="0" applyFont="1" applyFill="1" applyBorder="1" applyAlignment="1">
      <alignment vertical="top" wrapText="1"/>
    </xf>
    <xf numFmtId="0" fontId="11" fillId="30" borderId="0" xfId="0" applyFont="1" applyFill="1" applyAlignment="1">
      <alignment vertical="top" wrapText="1"/>
    </xf>
    <xf numFmtId="0" fontId="11" fillId="30" borderId="15" xfId="0" applyFont="1" applyFill="1" applyBorder="1" applyAlignment="1">
      <alignment vertical="top" wrapText="1"/>
    </xf>
    <xf numFmtId="0" fontId="11" fillId="30" borderId="14" xfId="0" applyFont="1" applyFill="1" applyBorder="1" applyAlignment="1">
      <alignment vertical="top" wrapText="1"/>
    </xf>
    <xf numFmtId="0" fontId="11" fillId="30" borderId="11" xfId="0" applyFont="1" applyFill="1" applyBorder="1" applyAlignment="1">
      <alignment vertical="top" wrapText="1"/>
    </xf>
    <xf numFmtId="0" fontId="11" fillId="30" borderId="12" xfId="0" applyFont="1" applyFill="1" applyBorder="1" applyAlignment="1">
      <alignment vertical="top" wrapText="1"/>
    </xf>
    <xf numFmtId="0" fontId="11" fillId="30" borderId="13" xfId="0" applyFont="1" applyFill="1" applyBorder="1" applyAlignment="1">
      <alignment vertical="top" wrapText="1"/>
    </xf>
    <xf numFmtId="202" fontId="35" fillId="26" borderId="8" xfId="9" applyNumberFormat="1" applyFont="1" applyFill="1" applyBorder="1" applyAlignment="1">
      <alignment horizontal="left" vertical="center" wrapText="1"/>
    </xf>
    <xf numFmtId="202" fontId="35" fillId="26" borderId="9" xfId="9" applyNumberFormat="1" applyFont="1" applyFill="1" applyBorder="1" applyAlignment="1">
      <alignment horizontal="left" vertical="center" wrapText="1"/>
    </xf>
    <xf numFmtId="202" fontId="35" fillId="26" borderId="0" xfId="9" applyNumberFormat="1" applyFont="1" applyFill="1" applyBorder="1" applyAlignment="1">
      <alignment vertical="center" wrapText="1"/>
    </xf>
    <xf numFmtId="202" fontId="35" fillId="26" borderId="15" xfId="9" applyNumberFormat="1" applyFont="1" applyFill="1" applyBorder="1" applyAlignment="1">
      <alignment vertical="center" wrapText="1"/>
    </xf>
    <xf numFmtId="202" fontId="35" fillId="26" borderId="12" xfId="9" applyNumberFormat="1" applyFont="1" applyFill="1" applyBorder="1" applyAlignment="1">
      <alignment vertical="center" wrapText="1"/>
    </xf>
    <xf numFmtId="202" fontId="35" fillId="26" borderId="13" xfId="9" applyNumberFormat="1" applyFont="1" applyFill="1" applyBorder="1" applyAlignment="1">
      <alignment vertical="center" wrapText="1"/>
    </xf>
    <xf numFmtId="49" fontId="78" fillId="26" borderId="7" xfId="9" applyNumberFormat="1" applyFont="1" applyFill="1" applyBorder="1" applyAlignment="1">
      <alignment horizontal="center" vertical="center" wrapText="1"/>
    </xf>
    <xf numFmtId="49" fontId="36" fillId="26" borderId="8" xfId="9" applyNumberFormat="1" applyFont="1" applyFill="1" applyBorder="1" applyAlignment="1">
      <alignment horizontal="center" vertical="center" wrapText="1"/>
    </xf>
    <xf numFmtId="49" fontId="36" fillId="26" borderId="9" xfId="9" applyNumberFormat="1" applyFont="1" applyFill="1" applyBorder="1" applyAlignment="1">
      <alignment horizontal="center" vertical="center" wrapText="1"/>
    </xf>
    <xf numFmtId="49" fontId="36" fillId="26" borderId="11" xfId="9" applyNumberFormat="1" applyFont="1" applyFill="1" applyBorder="1" applyAlignment="1">
      <alignment horizontal="center" vertical="center" wrapText="1"/>
    </xf>
    <xf numFmtId="49" fontId="36" fillId="26" borderId="12" xfId="9" applyNumberFormat="1" applyFont="1" applyFill="1" applyBorder="1" applyAlignment="1">
      <alignment horizontal="center" vertical="center" wrapText="1"/>
    </xf>
    <xf numFmtId="49" fontId="36" fillId="26" borderId="13" xfId="9" applyNumberFormat="1" applyFont="1" applyFill="1" applyBorder="1" applyAlignment="1">
      <alignment horizontal="center" vertical="center" wrapText="1"/>
    </xf>
    <xf numFmtId="49" fontId="35" fillId="26" borderId="1" xfId="9" applyNumberFormat="1" applyFont="1" applyFill="1" applyBorder="1" applyAlignment="1">
      <alignment horizontal="left" vertical="center" wrapText="1"/>
    </xf>
    <xf numFmtId="49" fontId="35" fillId="26" borderId="2" xfId="9" applyNumberFormat="1" applyFont="1" applyFill="1" applyBorder="1" applyAlignment="1">
      <alignment horizontal="left" vertical="center" wrapText="1"/>
    </xf>
    <xf numFmtId="49" fontId="35" fillId="26" borderId="3" xfId="9" applyNumberFormat="1" applyFont="1" applyFill="1" applyBorder="1" applyAlignment="1">
      <alignment horizontal="left" vertical="center" wrapText="1"/>
    </xf>
    <xf numFmtId="49" fontId="36" fillId="27" borderId="1" xfId="8" applyNumberFormat="1" applyFont="1" applyFill="1" applyBorder="1" applyAlignment="1">
      <alignment horizontal="left" vertical="center" wrapText="1"/>
    </xf>
    <xf numFmtId="49" fontId="36" fillId="27" borderId="2" xfId="8" applyNumberFormat="1" applyFont="1" applyFill="1" applyBorder="1" applyAlignment="1">
      <alignment horizontal="left" vertical="center" wrapText="1"/>
    </xf>
    <xf numFmtId="49" fontId="36" fillId="27" borderId="3" xfId="8" applyNumberFormat="1" applyFont="1" applyFill="1" applyBorder="1" applyAlignment="1">
      <alignment horizontal="left" vertical="center" wrapText="1"/>
    </xf>
    <xf numFmtId="201" fontId="35" fillId="27" borderId="2" xfId="9" applyNumberFormat="1" applyFont="1" applyFill="1" applyBorder="1" applyAlignment="1">
      <alignment horizontal="left" vertical="center" wrapText="1"/>
    </xf>
    <xf numFmtId="201" fontId="35" fillId="27" borderId="3" xfId="9" applyNumberFormat="1" applyFont="1" applyFill="1" applyBorder="1" applyAlignment="1">
      <alignment horizontal="left" vertical="center" wrapText="1"/>
    </xf>
    <xf numFmtId="203" fontId="35" fillId="27" borderId="2" xfId="9" applyNumberFormat="1" applyFont="1" applyFill="1" applyBorder="1" applyAlignment="1">
      <alignment horizontal="left" vertical="center" wrapText="1"/>
    </xf>
    <xf numFmtId="203" fontId="35" fillId="27" borderId="3" xfId="9" applyNumberFormat="1" applyFont="1" applyFill="1" applyBorder="1" applyAlignment="1">
      <alignment horizontal="left" vertical="center" wrapText="1"/>
    </xf>
    <xf numFmtId="0" fontId="36" fillId="27" borderId="1" xfId="8" applyFont="1" applyFill="1" applyBorder="1" applyAlignment="1">
      <alignment horizontal="left" vertical="center" wrapText="1"/>
    </xf>
    <xf numFmtId="0" fontId="36" fillId="27" borderId="2" xfId="8" applyFont="1" applyFill="1" applyBorder="1" applyAlignment="1">
      <alignment horizontal="left" vertical="center" wrapText="1"/>
    </xf>
    <xf numFmtId="0" fontId="36" fillId="27" borderId="3" xfId="8" applyFont="1" applyFill="1" applyBorder="1" applyAlignment="1">
      <alignment horizontal="left" vertical="center" wrapText="1"/>
    </xf>
    <xf numFmtId="196" fontId="9" fillId="27" borderId="1" xfId="8" applyNumberFormat="1" applyFont="1" applyFill="1" applyBorder="1" applyAlignment="1">
      <alignment horizontal="center" vertical="center" wrapText="1"/>
    </xf>
    <xf numFmtId="196" fontId="9" fillId="27" borderId="2" xfId="8" applyNumberFormat="1" applyFont="1" applyFill="1" applyBorder="1" applyAlignment="1">
      <alignment horizontal="center" vertical="center" wrapText="1"/>
    </xf>
    <xf numFmtId="196" fontId="9" fillId="27" borderId="3" xfId="8" applyNumberFormat="1" applyFont="1" applyFill="1" applyBorder="1" applyAlignment="1">
      <alignment horizontal="center" vertical="center" wrapText="1"/>
    </xf>
    <xf numFmtId="205" fontId="35" fillId="27" borderId="2" xfId="7" applyNumberFormat="1" applyFont="1" applyFill="1" applyBorder="1" applyAlignment="1">
      <alignment horizontal="left" vertical="center" wrapText="1"/>
    </xf>
    <xf numFmtId="205" fontId="35" fillId="27" borderId="3" xfId="7" applyNumberFormat="1" applyFont="1" applyFill="1" applyBorder="1" applyAlignment="1">
      <alignment horizontal="left" vertical="center" wrapText="1"/>
    </xf>
    <xf numFmtId="200" fontId="35" fillId="27" borderId="2" xfId="8" applyNumberFormat="1" applyFont="1" applyFill="1" applyBorder="1" applyAlignment="1">
      <alignment horizontal="left" vertical="center" wrapText="1"/>
    </xf>
    <xf numFmtId="200" fontId="35" fillId="27" borderId="3" xfId="8" applyNumberFormat="1" applyFont="1" applyFill="1" applyBorder="1" applyAlignment="1">
      <alignment horizontal="left" vertical="center" wrapText="1"/>
    </xf>
    <xf numFmtId="204" fontId="35" fillId="27" borderId="2" xfId="7" applyNumberFormat="1" applyFont="1" applyFill="1" applyBorder="1" applyAlignment="1">
      <alignment horizontal="left" vertical="center" wrapText="1"/>
    </xf>
    <xf numFmtId="204" fontId="35" fillId="27" borderId="3" xfId="7" applyNumberFormat="1" applyFont="1" applyFill="1" applyBorder="1" applyAlignment="1">
      <alignment horizontal="left" vertical="center" wrapText="1"/>
    </xf>
    <xf numFmtId="0" fontId="10" fillId="28" borderId="6" xfId="8" applyFont="1" applyFill="1" applyBorder="1" applyAlignment="1">
      <alignment horizontal="left" vertical="center" wrapText="1"/>
    </xf>
    <xf numFmtId="202" fontId="35" fillId="27" borderId="2" xfId="8" applyNumberFormat="1" applyFont="1" applyFill="1" applyBorder="1" applyAlignment="1">
      <alignment horizontal="left" vertical="center" wrapText="1"/>
    </xf>
    <xf numFmtId="202" fontId="35" fillId="27" borderId="3" xfId="8" applyNumberFormat="1" applyFont="1" applyFill="1" applyBorder="1" applyAlignment="1">
      <alignment horizontal="left" vertical="center" wrapText="1"/>
    </xf>
    <xf numFmtId="0" fontId="10" fillId="27" borderId="6" xfId="8" applyFont="1" applyFill="1" applyBorder="1" applyAlignment="1">
      <alignment horizontal="left" vertical="center" wrapText="1"/>
    </xf>
    <xf numFmtId="205" fontId="35" fillId="27" borderId="2" xfId="8" applyNumberFormat="1" applyFont="1" applyFill="1" applyBorder="1" applyAlignment="1">
      <alignment horizontal="left" vertical="center" wrapText="1"/>
    </xf>
    <xf numFmtId="205" fontId="35" fillId="27" borderId="3" xfId="8" applyNumberFormat="1" applyFont="1" applyFill="1" applyBorder="1" applyAlignment="1">
      <alignment horizontal="left" vertical="center" wrapText="1"/>
    </xf>
    <xf numFmtId="204" fontId="35" fillId="27" borderId="2" xfId="8" applyNumberFormat="1" applyFont="1" applyFill="1" applyBorder="1" applyAlignment="1">
      <alignment horizontal="left" vertical="center" wrapText="1"/>
    </xf>
    <xf numFmtId="204" fontId="35" fillId="27" borderId="3" xfId="8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vertical="top" wrapText="1"/>
    </xf>
    <xf numFmtId="0" fontId="11" fillId="29" borderId="0" xfId="7" applyFont="1" applyFill="1" applyBorder="1" applyAlignment="1">
      <alignment vertical="top" wrapText="1"/>
    </xf>
    <xf numFmtId="0" fontId="11" fillId="29" borderId="15" xfId="7" applyFont="1" applyFill="1" applyBorder="1" applyAlignment="1">
      <alignment vertical="top" wrapText="1"/>
    </xf>
    <xf numFmtId="0" fontId="11" fillId="29" borderId="11" xfId="7" applyFont="1" applyFill="1" applyBorder="1" applyAlignment="1">
      <alignment vertical="top" wrapText="1"/>
    </xf>
    <xf numFmtId="0" fontId="11" fillId="29" borderId="12" xfId="7" applyFont="1" applyFill="1" applyBorder="1" applyAlignment="1">
      <alignment vertical="top" wrapText="1"/>
    </xf>
    <xf numFmtId="0" fontId="11" fillId="29" borderId="13" xfId="7" applyFont="1" applyFill="1" applyBorder="1" applyAlignment="1">
      <alignment vertical="top" wrapText="1"/>
    </xf>
    <xf numFmtId="197" fontId="35" fillId="29" borderId="2" xfId="7" applyNumberFormat="1" applyFont="1" applyFill="1" applyBorder="1" applyAlignment="1">
      <alignment horizontal="left" vertical="center" wrapText="1"/>
    </xf>
    <xf numFmtId="197" fontId="35" fillId="29" borderId="3" xfId="7" applyNumberFormat="1" applyFont="1" applyFill="1" applyBorder="1" applyAlignment="1">
      <alignment horizontal="left" vertical="center" wrapText="1"/>
    </xf>
    <xf numFmtId="201" fontId="35" fillId="29" borderId="2" xfId="9" applyNumberFormat="1" applyFont="1" applyFill="1" applyBorder="1" applyAlignment="1">
      <alignment horizontal="left" vertical="center" wrapText="1"/>
    </xf>
    <xf numFmtId="201" fontId="35" fillId="29" borderId="3" xfId="9" applyNumberFormat="1" applyFont="1" applyFill="1" applyBorder="1" applyAlignment="1">
      <alignment horizontal="left" vertical="center" wrapText="1"/>
    </xf>
    <xf numFmtId="203" fontId="35" fillId="29" borderId="2" xfId="9" applyNumberFormat="1" applyFont="1" applyFill="1" applyBorder="1" applyAlignment="1">
      <alignment horizontal="left" vertical="center" wrapText="1"/>
    </xf>
    <xf numFmtId="203" fontId="35" fillId="29" borderId="3" xfId="9" applyNumberFormat="1" applyFont="1" applyFill="1" applyBorder="1" applyAlignment="1">
      <alignment horizontal="left" vertical="center" wrapText="1"/>
    </xf>
    <xf numFmtId="0" fontId="27" fillId="0" borderId="6" xfId="0" applyFont="1" applyBorder="1" applyAlignment="1">
      <alignment horizontal="left" vertical="center" wrapText="1"/>
    </xf>
    <xf numFmtId="0" fontId="9" fillId="27" borderId="7" xfId="8" applyFont="1" applyFill="1" applyBorder="1" applyAlignment="1">
      <alignment vertical="center" wrapText="1"/>
    </xf>
    <xf numFmtId="0" fontId="9" fillId="27" borderId="8" xfId="8" applyFont="1" applyFill="1" applyBorder="1" applyAlignment="1">
      <alignment vertical="center" wrapText="1"/>
    </xf>
    <xf numFmtId="0" fontId="9" fillId="27" borderId="9" xfId="8" applyFont="1" applyFill="1" applyBorder="1" applyAlignment="1">
      <alignment vertical="center" wrapText="1"/>
    </xf>
    <xf numFmtId="0" fontId="9" fillId="27" borderId="14" xfId="8" applyFont="1" applyFill="1" applyBorder="1" applyAlignment="1">
      <alignment vertical="center" wrapText="1"/>
    </xf>
    <xf numFmtId="0" fontId="9" fillId="27" borderId="0" xfId="8" applyFont="1" applyFill="1" applyBorder="1" applyAlignment="1">
      <alignment vertical="center" wrapText="1"/>
    </xf>
    <xf numFmtId="0" fontId="9" fillId="27" borderId="15" xfId="8" applyFont="1" applyFill="1" applyBorder="1" applyAlignment="1">
      <alignment vertical="center" wrapText="1"/>
    </xf>
    <xf numFmtId="0" fontId="9" fillId="27" borderId="11" xfId="8" applyFont="1" applyFill="1" applyBorder="1" applyAlignment="1">
      <alignment vertical="center" wrapText="1"/>
    </xf>
    <xf numFmtId="0" fontId="9" fillId="27" borderId="12" xfId="8" applyFont="1" applyFill="1" applyBorder="1" applyAlignment="1">
      <alignment vertical="center" wrapText="1"/>
    </xf>
    <xf numFmtId="0" fontId="9" fillId="27" borderId="13" xfId="8" applyFont="1" applyFill="1" applyBorder="1" applyAlignment="1">
      <alignment vertical="center" wrapText="1"/>
    </xf>
    <xf numFmtId="208" fontId="9" fillId="27" borderId="1" xfId="8" applyNumberFormat="1" applyFont="1" applyFill="1" applyBorder="1" applyAlignment="1">
      <alignment horizontal="center" vertical="center" wrapText="1"/>
    </xf>
    <xf numFmtId="208" fontId="9" fillId="27" borderId="2" xfId="8" applyNumberFormat="1" applyFont="1" applyFill="1" applyBorder="1" applyAlignment="1">
      <alignment horizontal="center" vertical="center" wrapText="1"/>
    </xf>
    <xf numFmtId="208" fontId="9" fillId="27" borderId="3" xfId="8" applyNumberFormat="1" applyFont="1" applyFill="1" applyBorder="1" applyAlignment="1">
      <alignment horizontal="center" vertical="center" wrapText="1"/>
    </xf>
    <xf numFmtId="0" fontId="9" fillId="29" borderId="7" xfId="7" applyFont="1" applyFill="1" applyBorder="1" applyAlignment="1">
      <alignment wrapText="1"/>
    </xf>
    <xf numFmtId="0" fontId="9" fillId="29" borderId="8" xfId="7" applyFont="1" applyFill="1" applyBorder="1" applyAlignment="1">
      <alignment wrapText="1"/>
    </xf>
    <xf numFmtId="0" fontId="9" fillId="29" borderId="9" xfId="7" applyFont="1" applyFill="1" applyBorder="1" applyAlignment="1">
      <alignment wrapText="1"/>
    </xf>
    <xf numFmtId="0" fontId="9" fillId="29" borderId="14" xfId="7" applyFont="1" applyFill="1" applyBorder="1" applyAlignment="1">
      <alignment wrapText="1"/>
    </xf>
    <xf numFmtId="0" fontId="9" fillId="29" borderId="0" xfId="7" applyFont="1" applyFill="1" applyBorder="1" applyAlignment="1">
      <alignment wrapText="1"/>
    </xf>
    <xf numFmtId="0" fontId="9" fillId="29" borderId="15" xfId="7" applyFont="1" applyFill="1" applyBorder="1" applyAlignment="1">
      <alignment wrapText="1"/>
    </xf>
    <xf numFmtId="208" fontId="9" fillId="29" borderId="1" xfId="7" applyNumberFormat="1" applyFont="1" applyFill="1" applyBorder="1" applyAlignment="1">
      <alignment horizontal="center" vertical="center" wrapText="1"/>
    </xf>
    <xf numFmtId="208" fontId="9" fillId="29" borderId="2" xfId="7" applyNumberFormat="1" applyFont="1" applyFill="1" applyBorder="1" applyAlignment="1">
      <alignment horizontal="center" vertical="center" wrapText="1"/>
    </xf>
    <xf numFmtId="208" fontId="9" fillId="29" borderId="3" xfId="7" applyNumberFormat="1" applyFont="1" applyFill="1" applyBorder="1" applyAlignment="1">
      <alignment horizontal="center" vertical="center" wrapText="1"/>
    </xf>
    <xf numFmtId="196" fontId="9" fillId="29" borderId="1" xfId="7" applyNumberFormat="1" applyFont="1" applyFill="1" applyBorder="1" applyAlignment="1">
      <alignment horizontal="center" vertical="center" wrapText="1"/>
    </xf>
    <xf numFmtId="196" fontId="9" fillId="29" borderId="2" xfId="7" applyNumberFormat="1" applyFont="1" applyFill="1" applyBorder="1" applyAlignment="1">
      <alignment horizontal="center" vertical="center" wrapText="1"/>
    </xf>
    <xf numFmtId="196" fontId="9" fillId="29" borderId="3" xfId="7" applyNumberFormat="1" applyFont="1" applyFill="1" applyBorder="1" applyAlignment="1">
      <alignment horizontal="center" vertical="center" wrapText="1"/>
    </xf>
    <xf numFmtId="205" fontId="35" fillId="29" borderId="2" xfId="7" applyNumberFormat="1" applyFont="1" applyFill="1" applyBorder="1" applyAlignment="1">
      <alignment horizontal="left" vertical="center" wrapText="1"/>
    </xf>
    <xf numFmtId="205" fontId="35" fillId="29" borderId="3" xfId="7" applyNumberFormat="1" applyFont="1" applyFill="1" applyBorder="1" applyAlignment="1">
      <alignment horizontal="left" vertical="center" wrapText="1"/>
    </xf>
    <xf numFmtId="200" fontId="35" fillId="29" borderId="2" xfId="7" applyNumberFormat="1" applyFont="1" applyFill="1" applyBorder="1" applyAlignment="1">
      <alignment horizontal="left" vertical="center" wrapText="1"/>
    </xf>
    <xf numFmtId="200" fontId="35" fillId="29" borderId="3" xfId="7" applyNumberFormat="1" applyFont="1" applyFill="1" applyBorder="1" applyAlignment="1">
      <alignment horizontal="left" vertical="center" wrapText="1"/>
    </xf>
    <xf numFmtId="204" fontId="35" fillId="29" borderId="2" xfId="7" applyNumberFormat="1" applyFont="1" applyFill="1" applyBorder="1" applyAlignment="1">
      <alignment horizontal="left" vertical="center" wrapText="1"/>
    </xf>
    <xf numFmtId="204" fontId="35" fillId="29" borderId="3" xfId="7" applyNumberFormat="1" applyFont="1" applyFill="1" applyBorder="1" applyAlignment="1">
      <alignment horizontal="left" vertical="center" wrapText="1"/>
    </xf>
    <xf numFmtId="49" fontId="36" fillId="29" borderId="7" xfId="7" applyNumberFormat="1" applyFont="1" applyFill="1" applyBorder="1" applyAlignment="1">
      <alignment vertical="center" wrapText="1"/>
    </xf>
    <xf numFmtId="49" fontId="36" fillId="29" borderId="8" xfId="7" applyNumberFormat="1" applyFont="1" applyFill="1" applyBorder="1" applyAlignment="1">
      <alignment vertical="center" wrapText="1"/>
    </xf>
    <xf numFmtId="49" fontId="36" fillId="29" borderId="9" xfId="7" applyNumberFormat="1" applyFont="1" applyFill="1" applyBorder="1" applyAlignment="1">
      <alignment vertical="center" wrapText="1"/>
    </xf>
    <xf numFmtId="49" fontId="36" fillId="29" borderId="14" xfId="7" applyNumberFormat="1" applyFont="1" applyFill="1" applyBorder="1" applyAlignment="1">
      <alignment vertical="center" wrapText="1"/>
    </xf>
    <xf numFmtId="49" fontId="36" fillId="29" borderId="0" xfId="7" applyNumberFormat="1" applyFont="1" applyFill="1" applyBorder="1" applyAlignment="1">
      <alignment vertical="center" wrapText="1"/>
    </xf>
    <xf numFmtId="49" fontId="36" fillId="29" borderId="15" xfId="7" applyNumberFormat="1" applyFont="1" applyFill="1" applyBorder="1" applyAlignment="1">
      <alignment vertical="center" wrapText="1"/>
    </xf>
    <xf numFmtId="49" fontId="36" fillId="29" borderId="11" xfId="7" applyNumberFormat="1" applyFont="1" applyFill="1" applyBorder="1" applyAlignment="1">
      <alignment vertical="center" wrapText="1"/>
    </xf>
    <xf numFmtId="49" fontId="36" fillId="29" borderId="12" xfId="7" applyNumberFormat="1" applyFont="1" applyFill="1" applyBorder="1" applyAlignment="1">
      <alignment vertical="center" wrapText="1"/>
    </xf>
    <xf numFmtId="49" fontId="36" fillId="29" borderId="13" xfId="7" applyNumberFormat="1" applyFont="1" applyFill="1" applyBorder="1" applyAlignment="1">
      <alignment vertical="center" wrapText="1"/>
    </xf>
    <xf numFmtId="0" fontId="37" fillId="28" borderId="6" xfId="8" applyFont="1" applyFill="1" applyBorder="1" applyAlignment="1">
      <alignment horizontal="left" vertical="center" wrapText="1"/>
    </xf>
    <xf numFmtId="197" fontId="35" fillId="27" borderId="2" xfId="7" applyNumberFormat="1" applyFont="1" applyFill="1" applyBorder="1" applyAlignment="1">
      <alignment horizontal="left" vertical="center" wrapText="1"/>
    </xf>
    <xf numFmtId="197" fontId="35" fillId="27" borderId="3" xfId="7" applyNumberFormat="1" applyFont="1" applyFill="1" applyBorder="1" applyAlignment="1">
      <alignment horizontal="left" vertical="center" wrapText="1"/>
    </xf>
    <xf numFmtId="0" fontId="9" fillId="28" borderId="7" xfId="8" applyFont="1" applyFill="1" applyBorder="1" applyAlignment="1">
      <alignment horizontal="left" wrapText="1"/>
    </xf>
    <xf numFmtId="0" fontId="9" fillId="28" borderId="8" xfId="8" applyFont="1" applyFill="1" applyBorder="1" applyAlignment="1">
      <alignment horizontal="left" wrapText="1"/>
    </xf>
    <xf numFmtId="0" fontId="9" fillId="28" borderId="9" xfId="8" applyFont="1" applyFill="1" applyBorder="1" applyAlignment="1">
      <alignment horizontal="left" wrapText="1"/>
    </xf>
    <xf numFmtId="0" fontId="9" fillId="28" borderId="14" xfId="8" applyFont="1" applyFill="1" applyBorder="1" applyAlignment="1">
      <alignment horizontal="left" wrapText="1"/>
    </xf>
    <xf numFmtId="0" fontId="9" fillId="28" borderId="0" xfId="8" applyFont="1" applyFill="1" applyBorder="1" applyAlignment="1">
      <alignment horizontal="left" wrapText="1"/>
    </xf>
    <xf numFmtId="0" fontId="9" fillId="28" borderId="15" xfId="8" applyFont="1" applyFill="1" applyBorder="1" applyAlignment="1">
      <alignment horizontal="left" wrapText="1"/>
    </xf>
    <xf numFmtId="206" fontId="9" fillId="27" borderId="1" xfId="8" applyNumberFormat="1" applyFont="1" applyFill="1" applyBorder="1" applyAlignment="1">
      <alignment horizontal="center" vertical="center" wrapText="1"/>
    </xf>
    <xf numFmtId="206" fontId="9" fillId="27" borderId="2" xfId="8" applyNumberFormat="1" applyFont="1" applyFill="1" applyBorder="1" applyAlignment="1">
      <alignment horizontal="center" vertical="center" wrapText="1"/>
    </xf>
    <xf numFmtId="206" fontId="9" fillId="27" borderId="3" xfId="8" applyNumberFormat="1" applyFont="1" applyFill="1" applyBorder="1" applyAlignment="1">
      <alignment horizontal="center" vertical="center" wrapText="1"/>
    </xf>
    <xf numFmtId="0" fontId="35" fillId="26" borderId="2" xfId="9" applyFont="1" applyFill="1" applyBorder="1" applyAlignment="1">
      <alignment horizontal="left" vertical="center" wrapText="1"/>
    </xf>
    <xf numFmtId="0" fontId="35" fillId="26" borderId="3" xfId="9" applyFont="1" applyFill="1" applyBorder="1" applyAlignment="1">
      <alignment horizontal="left" vertical="center" wrapText="1"/>
    </xf>
    <xf numFmtId="0" fontId="11" fillId="28" borderId="14" xfId="8" applyFont="1" applyFill="1" applyBorder="1" applyAlignment="1">
      <alignment vertical="top" wrapText="1"/>
    </xf>
    <xf numFmtId="0" fontId="11" fillId="28" borderId="0" xfId="8" applyFont="1" applyFill="1" applyBorder="1" applyAlignment="1">
      <alignment vertical="top" wrapText="1"/>
    </xf>
    <xf numFmtId="0" fontId="11" fillId="28" borderId="15" xfId="8" applyFont="1" applyFill="1" applyBorder="1" applyAlignment="1">
      <alignment vertical="top" wrapText="1"/>
    </xf>
    <xf numFmtId="0" fontId="11" fillId="28" borderId="11" xfId="8" applyFont="1" applyFill="1" applyBorder="1" applyAlignment="1">
      <alignment vertical="top" wrapText="1"/>
    </xf>
    <xf numFmtId="0" fontId="11" fillId="28" borderId="12" xfId="8" applyFont="1" applyFill="1" applyBorder="1" applyAlignment="1">
      <alignment vertical="top" wrapText="1"/>
    </xf>
    <xf numFmtId="0" fontId="11" fillId="28" borderId="13" xfId="8" applyFont="1" applyFill="1" applyBorder="1" applyAlignment="1">
      <alignment vertical="top" wrapText="1"/>
    </xf>
    <xf numFmtId="197" fontId="35" fillId="27" borderId="2" xfId="8" applyNumberFormat="1" applyFont="1" applyFill="1" applyBorder="1" applyAlignment="1">
      <alignment horizontal="left" vertical="center" wrapText="1"/>
    </xf>
    <xf numFmtId="197" fontId="35" fillId="27" borderId="3" xfId="8" applyNumberFormat="1" applyFont="1" applyFill="1" applyBorder="1" applyAlignment="1">
      <alignment horizontal="left" vertical="center" wrapText="1"/>
    </xf>
    <xf numFmtId="0" fontId="36" fillId="27" borderId="7" xfId="8" applyFont="1" applyFill="1" applyBorder="1" applyAlignment="1">
      <alignment vertical="center" wrapText="1"/>
    </xf>
    <xf numFmtId="0" fontId="36" fillId="27" borderId="8" xfId="8" applyFont="1" applyFill="1" applyBorder="1" applyAlignment="1">
      <alignment vertical="center" wrapText="1"/>
    </xf>
    <xf numFmtId="0" fontId="36" fillId="27" borderId="9" xfId="8" applyFont="1" applyFill="1" applyBorder="1" applyAlignment="1">
      <alignment vertical="center" wrapText="1"/>
    </xf>
    <xf numFmtId="0" fontId="36" fillId="27" borderId="14" xfId="8" applyFont="1" applyFill="1" applyBorder="1" applyAlignment="1">
      <alignment vertical="center" wrapText="1"/>
    </xf>
    <xf numFmtId="0" fontId="36" fillId="27" borderId="0" xfId="8" applyFont="1" applyFill="1" applyBorder="1" applyAlignment="1">
      <alignment vertical="center" wrapText="1"/>
    </xf>
    <xf numFmtId="0" fontId="36" fillId="27" borderId="15" xfId="8" applyFont="1" applyFill="1" applyBorder="1" applyAlignment="1">
      <alignment vertical="center" wrapText="1"/>
    </xf>
    <xf numFmtId="0" fontId="36" fillId="27" borderId="11" xfId="8" applyFont="1" applyFill="1" applyBorder="1" applyAlignment="1">
      <alignment vertical="center" wrapText="1"/>
    </xf>
    <xf numFmtId="0" fontId="36" fillId="27" borderId="12" xfId="8" applyFont="1" applyFill="1" applyBorder="1" applyAlignment="1">
      <alignment vertical="center" wrapText="1"/>
    </xf>
    <xf numFmtId="0" fontId="36" fillId="27" borderId="13" xfId="8" applyFont="1" applyFill="1" applyBorder="1" applyAlignment="1">
      <alignment vertical="center" wrapText="1"/>
    </xf>
    <xf numFmtId="207" fontId="35" fillId="27" borderId="2" xfId="8" applyNumberFormat="1" applyFont="1" applyFill="1" applyBorder="1" applyAlignment="1">
      <alignment horizontal="left" vertical="center" wrapText="1"/>
    </xf>
    <xf numFmtId="207" fontId="35" fillId="27" borderId="3" xfId="8" applyNumberFormat="1" applyFont="1" applyFill="1" applyBorder="1" applyAlignment="1">
      <alignment horizontal="left" vertical="center" wrapText="1"/>
    </xf>
    <xf numFmtId="199" fontId="35" fillId="26" borderId="2" xfId="9" applyNumberFormat="1" applyFont="1" applyFill="1" applyBorder="1" applyAlignment="1">
      <alignment horizontal="left" vertical="center" wrapText="1"/>
    </xf>
    <xf numFmtId="199" fontId="35" fillId="26" borderId="3" xfId="9" applyNumberFormat="1" applyFont="1" applyFill="1" applyBorder="1" applyAlignment="1">
      <alignment horizontal="left" vertical="center" wrapText="1"/>
    </xf>
    <xf numFmtId="0" fontId="11" fillId="26" borderId="14" xfId="9" applyFont="1" applyFill="1" applyBorder="1" applyAlignment="1">
      <alignment vertical="top" wrapText="1"/>
    </xf>
    <xf numFmtId="0" fontId="11" fillId="26" borderId="0" xfId="9" applyFont="1" applyFill="1" applyBorder="1" applyAlignment="1">
      <alignment vertical="top" wrapText="1"/>
    </xf>
    <xf numFmtId="0" fontId="11" fillId="26" borderId="15" xfId="9" applyFont="1" applyFill="1" applyBorder="1" applyAlignment="1">
      <alignment vertical="top" wrapText="1"/>
    </xf>
    <xf numFmtId="0" fontId="11" fillId="26" borderId="11" xfId="9" applyFont="1" applyFill="1" applyBorder="1" applyAlignment="1">
      <alignment vertical="top" wrapText="1"/>
    </xf>
    <xf numFmtId="0" fontId="11" fillId="26" borderId="12" xfId="9" applyFont="1" applyFill="1" applyBorder="1" applyAlignment="1">
      <alignment vertical="top" wrapText="1"/>
    </xf>
    <xf numFmtId="0" fontId="11" fillId="26" borderId="13" xfId="9" applyFont="1" applyFill="1" applyBorder="1" applyAlignment="1">
      <alignment vertical="top" wrapText="1"/>
    </xf>
    <xf numFmtId="201" fontId="35" fillId="26" borderId="2" xfId="9" applyNumberFormat="1" applyFont="1" applyFill="1" applyBorder="1" applyAlignment="1">
      <alignment horizontal="left" vertical="center" wrapText="1"/>
    </xf>
    <xf numFmtId="201" fontId="35" fillId="26" borderId="3" xfId="9" applyNumberFormat="1" applyFont="1" applyFill="1" applyBorder="1" applyAlignment="1">
      <alignment horizontal="left" vertical="center" wrapText="1"/>
    </xf>
    <xf numFmtId="202" fontId="35" fillId="26" borderId="2" xfId="9" applyNumberFormat="1" applyFont="1" applyFill="1" applyBorder="1" applyAlignment="1">
      <alignment horizontal="left" vertical="center" wrapText="1"/>
    </xf>
    <xf numFmtId="202" fontId="35" fillId="26" borderId="3" xfId="9" applyNumberFormat="1" applyFont="1" applyFill="1" applyBorder="1" applyAlignment="1">
      <alignment horizontal="left" vertical="center" wrapText="1"/>
    </xf>
    <xf numFmtId="0" fontId="33" fillId="25" borderId="1" xfId="6" applyFont="1" applyFill="1" applyBorder="1" applyAlignment="1">
      <alignment horizontal="center" vertical="center" wrapText="1"/>
    </xf>
    <xf numFmtId="0" fontId="33" fillId="25" borderId="2" xfId="6" applyFont="1" applyFill="1" applyBorder="1" applyAlignment="1">
      <alignment horizontal="center" vertical="center" wrapText="1"/>
    </xf>
    <xf numFmtId="0" fontId="33" fillId="25" borderId="3" xfId="6" applyFont="1" applyFill="1" applyBorder="1" applyAlignment="1">
      <alignment horizontal="center" vertical="center" wrapText="1"/>
    </xf>
    <xf numFmtId="0" fontId="34" fillId="25" borderId="1" xfId="6" applyFont="1" applyFill="1" applyBorder="1" applyAlignment="1">
      <alignment horizontal="center" vertical="center" wrapText="1"/>
    </xf>
    <xf numFmtId="0" fontId="34" fillId="25" borderId="2" xfId="6" applyFont="1" applyFill="1" applyBorder="1" applyAlignment="1">
      <alignment horizontal="center" vertical="center" wrapText="1"/>
    </xf>
    <xf numFmtId="0" fontId="34" fillId="25" borderId="3" xfId="6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wrapText="1"/>
    </xf>
    <xf numFmtId="0" fontId="9" fillId="26" borderId="8" xfId="9" applyFont="1" applyFill="1" applyBorder="1" applyAlignment="1">
      <alignment wrapText="1"/>
    </xf>
    <xf numFmtId="0" fontId="9" fillId="26" borderId="9" xfId="9" applyFont="1" applyFill="1" applyBorder="1" applyAlignment="1">
      <alignment wrapText="1"/>
    </xf>
    <xf numFmtId="0" fontId="9" fillId="26" borderId="14" xfId="9" applyFont="1" applyFill="1" applyBorder="1" applyAlignment="1">
      <alignment wrapText="1"/>
    </xf>
    <xf numFmtId="0" fontId="9" fillId="26" borderId="0" xfId="9" applyFont="1" applyFill="1" applyBorder="1" applyAlignment="1">
      <alignment wrapText="1"/>
    </xf>
    <xf numFmtId="0" fontId="9" fillId="26" borderId="15" xfId="9" applyFont="1" applyFill="1" applyBorder="1" applyAlignment="1">
      <alignment wrapText="1"/>
    </xf>
    <xf numFmtId="195" fontId="9" fillId="26" borderId="1" xfId="9" applyNumberFormat="1" applyFont="1" applyFill="1" applyBorder="1" applyAlignment="1">
      <alignment horizontal="center" vertical="center" wrapText="1"/>
    </xf>
    <xf numFmtId="195" fontId="9" fillId="26" borderId="2" xfId="9" applyNumberFormat="1" applyFont="1" applyFill="1" applyBorder="1" applyAlignment="1">
      <alignment horizontal="center" vertical="center" wrapText="1"/>
    </xf>
    <xf numFmtId="195" fontId="9" fillId="26" borderId="3" xfId="9" applyNumberFormat="1" applyFont="1" applyFill="1" applyBorder="1" applyAlignment="1">
      <alignment horizontal="center" vertical="center" wrapText="1"/>
    </xf>
    <xf numFmtId="196" fontId="9" fillId="26" borderId="1" xfId="9" applyNumberFormat="1" applyFont="1" applyFill="1" applyBorder="1" applyAlignment="1">
      <alignment horizontal="center" vertical="center" wrapText="1"/>
    </xf>
    <xf numFmtId="196" fontId="9" fillId="26" borderId="2" xfId="9" applyNumberFormat="1" applyFont="1" applyFill="1" applyBorder="1" applyAlignment="1">
      <alignment horizontal="center" vertical="center" wrapText="1"/>
    </xf>
    <xf numFmtId="196" fontId="9" fillId="26" borderId="3" xfId="9" applyNumberFormat="1" applyFont="1" applyFill="1" applyBorder="1" applyAlignment="1">
      <alignment horizontal="center" vertical="center" wrapText="1"/>
    </xf>
    <xf numFmtId="197" fontId="35" fillId="26" borderId="2" xfId="9" applyNumberFormat="1" applyFont="1" applyFill="1" applyBorder="1" applyAlignment="1">
      <alignment horizontal="left" vertical="center" wrapText="1"/>
    </xf>
    <xf numFmtId="197" fontId="35" fillId="26" borderId="3" xfId="9" applyNumberFormat="1" applyFont="1" applyFill="1" applyBorder="1" applyAlignment="1">
      <alignment horizontal="left" vertical="center" wrapText="1"/>
    </xf>
    <xf numFmtId="198" fontId="35" fillId="26" borderId="2" xfId="9" applyNumberFormat="1" applyFont="1" applyFill="1" applyBorder="1" applyAlignment="1">
      <alignment horizontal="left" vertical="center" wrapText="1"/>
    </xf>
    <xf numFmtId="198" fontId="35" fillId="26" borderId="3" xfId="9" applyNumberFormat="1" applyFont="1" applyFill="1" applyBorder="1" applyAlignment="1">
      <alignment horizontal="left" vertical="center" wrapText="1"/>
    </xf>
    <xf numFmtId="203" fontId="35" fillId="26" borderId="2" xfId="9" applyNumberFormat="1" applyFont="1" applyFill="1" applyBorder="1" applyAlignment="1">
      <alignment horizontal="left" vertical="center" wrapText="1"/>
    </xf>
    <xf numFmtId="203" fontId="35" fillId="26" borderId="3" xfId="9" applyNumberFormat="1" applyFont="1" applyFill="1" applyBorder="1" applyAlignment="1">
      <alignment horizontal="left" vertical="center" wrapText="1"/>
    </xf>
    <xf numFmtId="0" fontId="36" fillId="26" borderId="7" xfId="9" applyFont="1" applyFill="1" applyBorder="1" applyAlignment="1">
      <alignment horizontal="left" vertical="center" wrapText="1"/>
    </xf>
    <xf numFmtId="0" fontId="36" fillId="26" borderId="8" xfId="9" applyFont="1" applyFill="1" applyBorder="1" applyAlignment="1">
      <alignment horizontal="left" vertical="center" wrapText="1"/>
    </xf>
    <xf numFmtId="0" fontId="36" fillId="26" borderId="9" xfId="9" applyFont="1" applyFill="1" applyBorder="1" applyAlignment="1">
      <alignment horizontal="left" vertical="center" wrapText="1"/>
    </xf>
    <xf numFmtId="0" fontId="36" fillId="26" borderId="14" xfId="9" applyFont="1" applyFill="1" applyBorder="1" applyAlignment="1">
      <alignment horizontal="left" vertical="center" wrapText="1"/>
    </xf>
    <xf numFmtId="0" fontId="36" fillId="26" borderId="0" xfId="9" applyFont="1" applyFill="1" applyBorder="1" applyAlignment="1">
      <alignment horizontal="left" vertical="center" wrapText="1"/>
    </xf>
    <xf numFmtId="0" fontId="36" fillId="26" borderId="15" xfId="9" applyFont="1" applyFill="1" applyBorder="1" applyAlignment="1">
      <alignment horizontal="left" vertical="center" wrapText="1"/>
    </xf>
    <xf numFmtId="0" fontId="36" fillId="26" borderId="11" xfId="9" applyFont="1" applyFill="1" applyBorder="1" applyAlignment="1">
      <alignment horizontal="left" vertical="center" wrapText="1"/>
    </xf>
    <xf numFmtId="0" fontId="36" fillId="26" borderId="12" xfId="9" applyFont="1" applyFill="1" applyBorder="1" applyAlignment="1">
      <alignment horizontal="left" vertical="center" wrapText="1"/>
    </xf>
    <xf numFmtId="0" fontId="36" fillId="26" borderId="13" xfId="9" applyFont="1" applyFill="1" applyBorder="1" applyAlignment="1">
      <alignment horizontal="left" vertical="center" wrapText="1"/>
    </xf>
    <xf numFmtId="204" fontId="35" fillId="26" borderId="2" xfId="9" applyNumberFormat="1" applyFont="1" applyFill="1" applyBorder="1" applyAlignment="1">
      <alignment horizontal="left" vertical="center" wrapText="1"/>
    </xf>
    <xf numFmtId="204" fontId="35" fillId="26" borderId="3" xfId="9" applyNumberFormat="1" applyFont="1" applyFill="1" applyBorder="1" applyAlignment="1">
      <alignment horizontal="left" vertical="center" wrapText="1"/>
    </xf>
    <xf numFmtId="205" fontId="35" fillId="26" borderId="2" xfId="9" applyNumberFormat="1" applyFont="1" applyFill="1" applyBorder="1" applyAlignment="1">
      <alignment horizontal="left" vertical="center" wrapText="1"/>
    </xf>
    <xf numFmtId="205" fontId="35" fillId="26" borderId="3" xfId="9" applyNumberFormat="1" applyFont="1" applyFill="1" applyBorder="1" applyAlignment="1">
      <alignment horizontal="left" vertical="center" wrapText="1"/>
    </xf>
    <xf numFmtId="0" fontId="9" fillId="24" borderId="5" xfId="5" applyFont="1" applyFill="1" applyBorder="1" applyAlignment="1">
      <alignment horizontal="center" vertical="center" wrapText="1"/>
    </xf>
    <xf numFmtId="0" fontId="9" fillId="24" borderId="10" xfId="5" applyFont="1" applyFill="1" applyBorder="1" applyAlignment="1">
      <alignment horizontal="center" vertical="center" wrapText="1"/>
    </xf>
    <xf numFmtId="0" fontId="10" fillId="24" borderId="1" xfId="5" applyFont="1" applyFill="1" applyBorder="1" applyAlignment="1">
      <alignment horizontal="center" vertical="center" wrapText="1"/>
    </xf>
    <xf numFmtId="0" fontId="10" fillId="24" borderId="3" xfId="5" applyFont="1" applyFill="1" applyBorder="1" applyAlignment="1">
      <alignment horizontal="center" vertical="center" wrapText="1"/>
    </xf>
    <xf numFmtId="191" fontId="10" fillId="24" borderId="1" xfId="5" applyNumberFormat="1" applyFont="1" applyFill="1" applyBorder="1" applyAlignment="1">
      <alignment horizontal="right" vertical="center" wrapText="1"/>
    </xf>
    <xf numFmtId="191" fontId="10" fillId="24" borderId="2" xfId="5" applyNumberFormat="1" applyFont="1" applyFill="1" applyBorder="1" applyAlignment="1">
      <alignment horizontal="right" vertical="center" wrapText="1"/>
    </xf>
    <xf numFmtId="194" fontId="10" fillId="24" borderId="4" xfId="5" applyNumberFormat="1" applyFont="1" applyFill="1" applyBorder="1" applyAlignment="1">
      <alignment horizontal="center" vertical="center" wrapText="1"/>
    </xf>
    <xf numFmtId="188" fontId="11" fillId="24" borderId="5" xfId="5" applyNumberFormat="1" applyFont="1" applyFill="1" applyBorder="1" applyAlignment="1">
      <alignment horizontal="center" vertical="center" wrapText="1"/>
    </xf>
    <xf numFmtId="188" fontId="11" fillId="24" borderId="10" xfId="5" applyNumberFormat="1" applyFont="1" applyFill="1" applyBorder="1" applyAlignment="1">
      <alignment horizontal="center" vertical="center" wrapText="1"/>
    </xf>
    <xf numFmtId="189" fontId="30" fillId="24" borderId="4" xfId="5" applyNumberFormat="1" applyFont="1" applyFill="1" applyBorder="1" applyAlignment="1">
      <alignment horizontal="center" vertical="center" wrapText="1"/>
    </xf>
    <xf numFmtId="0" fontId="11" fillId="24" borderId="7" xfId="5" applyFont="1" applyFill="1" applyBorder="1" applyAlignment="1">
      <alignment horizontal="left" vertical="center" wrapText="1"/>
    </xf>
    <xf numFmtId="0" fontId="11" fillId="24" borderId="8" xfId="5" applyFont="1" applyFill="1" applyBorder="1" applyAlignment="1">
      <alignment horizontal="left" vertical="center" wrapText="1"/>
    </xf>
    <xf numFmtId="0" fontId="11" fillId="24" borderId="9" xfId="5" applyFont="1" applyFill="1" applyBorder="1" applyAlignment="1">
      <alignment horizontal="left" vertical="center" wrapText="1"/>
    </xf>
    <xf numFmtId="0" fontId="11" fillId="24" borderId="11" xfId="5" applyFont="1" applyFill="1" applyBorder="1" applyAlignment="1">
      <alignment horizontal="left" vertical="center" wrapText="1"/>
    </xf>
    <xf numFmtId="0" fontId="11" fillId="24" borderId="12" xfId="5" applyFont="1" applyFill="1" applyBorder="1" applyAlignment="1">
      <alignment horizontal="left" vertical="center" wrapText="1"/>
    </xf>
    <xf numFmtId="0" fontId="11" fillId="24" borderId="13" xfId="5" applyFont="1" applyFill="1" applyBorder="1" applyAlignment="1">
      <alignment horizontal="left" vertical="center" wrapText="1"/>
    </xf>
    <xf numFmtId="0" fontId="9" fillId="24" borderId="6" xfId="5" applyFont="1" applyFill="1" applyBorder="1" applyAlignment="1">
      <alignment horizontal="center" vertical="center" wrapText="1"/>
    </xf>
    <xf numFmtId="0" fontId="31" fillId="24" borderId="1" xfId="5" applyFont="1" applyFill="1" applyBorder="1" applyAlignment="1">
      <alignment horizontal="center" vertical="center" wrapText="1"/>
    </xf>
    <xf numFmtId="0" fontId="31" fillId="24" borderId="3" xfId="5" applyFont="1" applyFill="1" applyBorder="1" applyAlignment="1">
      <alignment horizontal="center" vertical="center" wrapText="1"/>
    </xf>
    <xf numFmtId="0" fontId="10" fillId="24" borderId="4" xfId="5" applyFont="1" applyFill="1" applyBorder="1" applyAlignment="1">
      <alignment horizontal="center" vertical="center" wrapText="1"/>
    </xf>
    <xf numFmtId="0" fontId="28" fillId="23" borderId="1" xfId="2" applyFont="1" applyFill="1" applyBorder="1" applyAlignment="1">
      <alignment horizontal="center" vertical="center" wrapText="1"/>
    </xf>
    <xf numFmtId="0" fontId="28" fillId="23" borderId="2" xfId="2" applyFont="1" applyFill="1" applyBorder="1" applyAlignment="1">
      <alignment horizontal="center" vertical="center" wrapText="1"/>
    </xf>
    <xf numFmtId="0" fontId="28" fillId="23" borderId="3" xfId="2" applyFont="1" applyFill="1" applyBorder="1" applyAlignment="1">
      <alignment horizontal="center" vertical="center" wrapText="1"/>
    </xf>
    <xf numFmtId="179" fontId="10" fillId="24" borderId="4" xfId="5" applyNumberFormat="1" applyFont="1" applyFill="1" applyBorder="1" applyAlignment="1">
      <alignment horizontal="left" vertical="center" wrapText="1"/>
    </xf>
    <xf numFmtId="180" fontId="10" fillId="24" borderId="4" xfId="5" applyNumberFormat="1" applyFont="1" applyFill="1" applyBorder="1" applyAlignment="1">
      <alignment horizontal="left" vertical="center" wrapText="1"/>
    </xf>
    <xf numFmtId="181" fontId="10" fillId="24" borderId="4" xfId="5" applyNumberFormat="1" applyFont="1" applyFill="1" applyBorder="1" applyAlignment="1">
      <alignment horizontal="left" vertical="center" wrapText="1"/>
    </xf>
    <xf numFmtId="183" fontId="11" fillId="24" borderId="2" xfId="5" applyNumberFormat="1" applyFont="1" applyFill="1" applyBorder="1" applyAlignment="1">
      <alignment horizontal="left" vertical="center" wrapText="1"/>
    </xf>
    <xf numFmtId="183" fontId="11" fillId="24" borderId="3" xfId="5" applyNumberFormat="1" applyFont="1" applyFill="1" applyBorder="1" applyAlignment="1">
      <alignment horizontal="left" vertical="center" wrapText="1"/>
    </xf>
    <xf numFmtId="0" fontId="10" fillId="24" borderId="1" xfId="5" applyFont="1" applyFill="1" applyBorder="1" applyAlignment="1">
      <alignment horizontal="left" vertical="center" wrapText="1"/>
    </xf>
    <xf numFmtId="0" fontId="10" fillId="24" borderId="2" xfId="5" applyFont="1" applyFill="1" applyBorder="1" applyAlignment="1">
      <alignment horizontal="left" vertical="center" wrapText="1"/>
    </xf>
    <xf numFmtId="0" fontId="10" fillId="24" borderId="3" xfId="5" applyFont="1" applyFill="1" applyBorder="1" applyAlignment="1">
      <alignment horizontal="left" vertical="center" wrapText="1"/>
    </xf>
    <xf numFmtId="0" fontId="11" fillId="24" borderId="1" xfId="5" applyFont="1" applyFill="1" applyBorder="1" applyAlignment="1">
      <alignment horizontal="left" vertical="center" wrapText="1"/>
    </xf>
    <xf numFmtId="0" fontId="11" fillId="24" borderId="2" xfId="5" applyFont="1" applyFill="1" applyBorder="1" applyAlignment="1">
      <alignment horizontal="left" vertical="center" wrapText="1"/>
    </xf>
    <xf numFmtId="0" fontId="11" fillId="24" borderId="3" xfId="5" applyFont="1" applyFill="1" applyBorder="1" applyAlignment="1">
      <alignment horizontal="left" vertical="center" wrapText="1"/>
    </xf>
    <xf numFmtId="185" fontId="10" fillId="24" borderId="4" xfId="5" applyNumberFormat="1" applyFont="1" applyFill="1" applyBorder="1" applyAlignment="1">
      <alignment horizontal="left" vertical="center" wrapText="1"/>
    </xf>
    <xf numFmtId="185" fontId="10" fillId="24" borderId="1" xfId="5" applyNumberFormat="1" applyFont="1" applyFill="1" applyBorder="1" applyAlignment="1">
      <alignment horizontal="left" vertical="center" wrapText="1"/>
    </xf>
    <xf numFmtId="185" fontId="10" fillId="24" borderId="2" xfId="5" applyNumberFormat="1" applyFont="1" applyFill="1" applyBorder="1" applyAlignment="1">
      <alignment horizontal="left" vertical="center" wrapText="1"/>
    </xf>
    <xf numFmtId="185" fontId="10" fillId="24" borderId="3" xfId="5" applyNumberFormat="1" applyFont="1" applyFill="1" applyBorder="1" applyAlignment="1">
      <alignment horizontal="left" vertical="center" wrapText="1"/>
    </xf>
    <xf numFmtId="187" fontId="29" fillId="24" borderId="1" xfId="5" applyNumberFormat="1" applyFont="1" applyFill="1" applyBorder="1" applyAlignment="1">
      <alignment horizontal="left" vertical="center" wrapText="1"/>
    </xf>
    <xf numFmtId="187" fontId="29" fillId="24" borderId="2" xfId="5" applyNumberFormat="1" applyFont="1" applyFill="1" applyBorder="1" applyAlignment="1">
      <alignment horizontal="left" vertical="center" wrapText="1"/>
    </xf>
    <xf numFmtId="187" fontId="29" fillId="24" borderId="3" xfId="5" applyNumberFormat="1" applyFont="1" applyFill="1" applyBorder="1" applyAlignment="1">
      <alignment horizontal="left" vertical="center" wrapText="1"/>
    </xf>
    <xf numFmtId="188" fontId="11" fillId="24" borderId="6" xfId="5" applyNumberFormat="1" applyFont="1" applyFill="1" applyBorder="1" applyAlignment="1">
      <alignment horizontal="center" vertical="center" wrapText="1"/>
    </xf>
    <xf numFmtId="189" fontId="30" fillId="24" borderId="4" xfId="5" applyNumberFormat="1" applyFont="1" applyFill="1" applyBorder="1" applyAlignment="1">
      <alignment horizontal="left" vertical="center" wrapText="1"/>
    </xf>
    <xf numFmtId="189" fontId="11" fillId="24" borderId="4" xfId="5" applyNumberFormat="1" applyFont="1" applyFill="1" applyBorder="1" applyAlignment="1">
      <alignment horizontal="left" vertical="center" wrapText="1"/>
    </xf>
    <xf numFmtId="0" fontId="31" fillId="4" borderId="4" xfId="0" applyFont="1" applyFill="1" applyBorder="1" applyAlignment="1">
      <alignment horizontal="center" vertical="center"/>
    </xf>
    <xf numFmtId="49" fontId="10" fillId="4" borderId="4" xfId="0" applyNumberFormat="1" applyFont="1" applyFill="1" applyBorder="1" applyAlignment="1">
      <alignment horizontal="left" vertical="center"/>
    </xf>
    <xf numFmtId="0" fontId="48" fillId="31" borderId="4" xfId="6" applyFont="1" applyFill="1" applyBorder="1" applyAlignment="1">
      <alignment horizontal="center" vertical="center" wrapText="1"/>
    </xf>
    <xf numFmtId="0" fontId="9" fillId="4" borderId="4" xfId="0" applyFont="1" applyFill="1" applyBorder="1" applyAlignment="1">
      <alignment horizontal="center" vertical="center"/>
    </xf>
    <xf numFmtId="0" fontId="69" fillId="0" borderId="4" xfId="0" applyFont="1" applyBorder="1" applyAlignment="1">
      <alignment horizontal="left" vertical="center" wrapText="1"/>
    </xf>
    <xf numFmtId="0" fontId="10" fillId="4" borderId="4" xfId="0" applyFont="1" applyFill="1" applyBorder="1" applyAlignment="1">
      <alignment horizontal="left" vertical="center"/>
    </xf>
    <xf numFmtId="0" fontId="9" fillId="30" borderId="4" xfId="0" applyFont="1" applyFill="1" applyBorder="1" applyAlignment="1">
      <alignment horizontal="center" vertical="center"/>
    </xf>
    <xf numFmtId="0" fontId="10" fillId="30" borderId="4" xfId="0" applyFont="1" applyFill="1" applyBorder="1" applyAlignment="1">
      <alignment horizontal="left" vertical="center"/>
    </xf>
    <xf numFmtId="0" fontId="4" fillId="6" borderId="4" xfId="0" applyFont="1" applyFill="1" applyBorder="1" applyAlignment="1">
      <alignment horizontal="left" vertical="center"/>
    </xf>
    <xf numFmtId="0" fontId="34" fillId="23" borderId="4" xfId="2" applyFont="1" applyFill="1" applyBorder="1" applyAlignment="1">
      <alignment horizontal="left" vertical="center" wrapText="1"/>
    </xf>
    <xf numFmtId="0" fontId="32" fillId="25" borderId="4" xfId="6" applyFont="1" applyFill="1" applyBorder="1" applyAlignment="1">
      <alignment horizontal="center" vertical="center" wrapText="1"/>
    </xf>
    <xf numFmtId="0" fontId="48" fillId="25" borderId="4" xfId="6" applyFont="1" applyFill="1" applyBorder="1" applyAlignment="1">
      <alignment horizontal="center" vertical="center" wrapText="1"/>
    </xf>
    <xf numFmtId="0" fontId="9" fillId="33" borderId="4" xfId="3" applyFont="1" applyFill="1" applyBorder="1" applyAlignment="1">
      <alignment horizontal="left" vertical="center" wrapText="1"/>
    </xf>
    <xf numFmtId="0" fontId="9" fillId="32" borderId="4" xfId="4" applyFont="1" applyFill="1" applyBorder="1" applyAlignment="1">
      <alignment horizontal="left" vertical="center" wrapText="1"/>
    </xf>
    <xf numFmtId="0" fontId="38" fillId="5" borderId="7" xfId="0" applyFont="1" applyFill="1" applyBorder="1" applyAlignment="1">
      <alignment horizontal="center" vertical="center"/>
    </xf>
    <xf numFmtId="0" fontId="10" fillId="5" borderId="14" xfId="0" applyFont="1" applyFill="1" applyBorder="1" applyAlignment="1">
      <alignment horizontal="center" vertical="center"/>
    </xf>
    <xf numFmtId="0" fontId="10" fillId="5" borderId="11" xfId="0" applyFont="1" applyFill="1" applyBorder="1" applyAlignment="1">
      <alignment horizontal="center" vertical="center"/>
    </xf>
    <xf numFmtId="0" fontId="10" fillId="5" borderId="4" xfId="0" applyFont="1" applyFill="1" applyBorder="1" applyAlignment="1">
      <alignment horizontal="center" vertical="center"/>
    </xf>
    <xf numFmtId="210" fontId="47" fillId="25" borderId="1" xfId="6" applyNumberFormat="1" applyFont="1" applyFill="1" applyBorder="1" applyAlignment="1">
      <alignment horizontal="center" vertical="center" wrapText="1"/>
    </xf>
    <xf numFmtId="211" fontId="47" fillId="25" borderId="1" xfId="6" applyNumberFormat="1" applyFont="1" applyFill="1" applyBorder="1" applyAlignment="1">
      <alignment horizontal="center" vertical="center" wrapText="1"/>
    </xf>
    <xf numFmtId="0" fontId="34" fillId="23" borderId="4" xfId="2" applyFont="1" applyFill="1" applyBorder="1" applyAlignment="1">
      <alignment horizontal="center" vertical="center" wrapText="1"/>
    </xf>
    <xf numFmtId="0" fontId="47" fillId="23" borderId="1" xfId="2" applyFont="1" applyFill="1" applyBorder="1" applyAlignment="1">
      <alignment horizontal="center" vertical="center" wrapText="1"/>
    </xf>
    <xf numFmtId="0" fontId="47" fillId="23" borderId="2" xfId="2" applyFont="1" applyFill="1" applyBorder="1" applyAlignment="1">
      <alignment horizontal="center" vertical="center" wrapText="1"/>
    </xf>
    <xf numFmtId="0" fontId="47" fillId="23" borderId="3" xfId="2" applyFont="1" applyFill="1" applyBorder="1" applyAlignment="1">
      <alignment horizontal="center" vertical="center" wrapText="1"/>
    </xf>
    <xf numFmtId="0" fontId="9" fillId="24" borderId="4" xfId="5" applyFont="1" applyFill="1" applyBorder="1" applyAlignment="1">
      <alignment horizontal="left" vertical="center" wrapText="1"/>
    </xf>
    <xf numFmtId="0" fontId="27" fillId="0" borderId="10" xfId="0" applyFont="1" applyBorder="1" applyAlignment="1">
      <alignment horizontal="left" vertical="center" wrapText="1"/>
    </xf>
    <xf numFmtId="0" fontId="11" fillId="28" borderId="6" xfId="8" applyFont="1" applyFill="1" applyBorder="1" applyAlignment="1">
      <alignment horizontal="left" vertical="center" wrapText="1"/>
    </xf>
    <xf numFmtId="0" fontId="30" fillId="28" borderId="6" xfId="8" applyFont="1" applyFill="1" applyBorder="1" applyAlignment="1">
      <alignment horizontal="left" vertical="center" wrapText="1"/>
    </xf>
    <xf numFmtId="0" fontId="9" fillId="27" borderId="7" xfId="8" applyFont="1" applyFill="1" applyBorder="1" applyAlignment="1">
      <alignment horizontal="left" vertical="center" wrapText="1"/>
    </xf>
    <xf numFmtId="0" fontId="9" fillId="27" borderId="8" xfId="8" applyFont="1" applyFill="1" applyBorder="1" applyAlignment="1">
      <alignment horizontal="left" vertical="center" wrapText="1"/>
    </xf>
    <xf numFmtId="0" fontId="9" fillId="27" borderId="9" xfId="8" applyFont="1" applyFill="1" applyBorder="1" applyAlignment="1">
      <alignment horizontal="left" vertical="center" wrapText="1"/>
    </xf>
    <xf numFmtId="0" fontId="9" fillId="27" borderId="14" xfId="8" applyFont="1" applyFill="1" applyBorder="1" applyAlignment="1">
      <alignment horizontal="left" vertical="center" wrapText="1"/>
    </xf>
    <xf numFmtId="0" fontId="9" fillId="27" borderId="0" xfId="8" applyFont="1" applyFill="1" applyBorder="1" applyAlignment="1">
      <alignment horizontal="left" vertical="center" wrapText="1"/>
    </xf>
    <xf numFmtId="0" fontId="9" fillId="27" borderId="15" xfId="8" applyFont="1" applyFill="1" applyBorder="1" applyAlignment="1">
      <alignment horizontal="left" vertical="center" wrapText="1"/>
    </xf>
    <xf numFmtId="0" fontId="9" fillId="27" borderId="11" xfId="8" applyFont="1" applyFill="1" applyBorder="1" applyAlignment="1">
      <alignment horizontal="left" vertical="center" wrapText="1"/>
    </xf>
    <xf numFmtId="0" fontId="9" fillId="27" borderId="12" xfId="8" applyFont="1" applyFill="1" applyBorder="1" applyAlignment="1">
      <alignment horizontal="left" vertical="center" wrapText="1"/>
    </xf>
    <xf numFmtId="0" fontId="9" fillId="27" borderId="13" xfId="8" applyFont="1" applyFill="1" applyBorder="1" applyAlignment="1">
      <alignment horizontal="left" vertical="center" wrapText="1"/>
    </xf>
    <xf numFmtId="221" fontId="15" fillId="27" borderId="1" xfId="8" applyNumberFormat="1" applyFont="1" applyFill="1" applyBorder="1" applyAlignment="1">
      <alignment horizontal="center" vertical="center" wrapText="1"/>
    </xf>
    <xf numFmtId="221" fontId="9" fillId="27" borderId="2" xfId="8" applyNumberFormat="1" applyFont="1" applyFill="1" applyBorder="1" applyAlignment="1">
      <alignment horizontal="center" vertical="center" wrapText="1"/>
    </xf>
    <xf numFmtId="221" fontId="9" fillId="27" borderId="3" xfId="8" applyNumberFormat="1" applyFont="1" applyFill="1" applyBorder="1" applyAlignment="1">
      <alignment horizontal="center" vertical="center" wrapText="1"/>
    </xf>
    <xf numFmtId="220" fontId="15" fillId="27" borderId="1" xfId="8" applyNumberFormat="1" applyFont="1" applyFill="1" applyBorder="1" applyAlignment="1">
      <alignment horizontal="center" vertical="center" wrapText="1"/>
    </xf>
    <xf numFmtId="220" fontId="9" fillId="27" borderId="2" xfId="8" applyNumberFormat="1" applyFont="1" applyFill="1" applyBorder="1" applyAlignment="1">
      <alignment horizontal="center" vertical="center" wrapText="1"/>
    </xf>
    <xf numFmtId="220" fontId="9" fillId="27" borderId="3" xfId="8" applyNumberFormat="1" applyFont="1" applyFill="1" applyBorder="1" applyAlignment="1">
      <alignment horizontal="center" vertical="center" wrapText="1"/>
    </xf>
    <xf numFmtId="200" fontId="27" fillId="27" borderId="4" xfId="0" applyNumberFormat="1" applyFont="1" applyFill="1" applyBorder="1" applyAlignment="1">
      <alignment horizontal="left" vertical="center" wrapText="1"/>
    </xf>
    <xf numFmtId="49" fontId="36" fillId="27" borderId="7" xfId="8" applyNumberFormat="1" applyFont="1" applyFill="1" applyBorder="1" applyAlignment="1">
      <alignment horizontal="left" vertical="center" wrapText="1"/>
    </xf>
    <xf numFmtId="0" fontId="36" fillId="27" borderId="8" xfId="8" applyFont="1" applyFill="1" applyBorder="1" applyAlignment="1">
      <alignment horizontal="left" vertical="center" wrapText="1"/>
    </xf>
    <xf numFmtId="0" fontId="36" fillId="27" borderId="9" xfId="8" applyFont="1" applyFill="1" applyBorder="1" applyAlignment="1">
      <alignment horizontal="left" vertical="center" wrapText="1"/>
    </xf>
    <xf numFmtId="49" fontId="36" fillId="27" borderId="14" xfId="8" applyNumberFormat="1" applyFont="1" applyFill="1" applyBorder="1" applyAlignment="1">
      <alignment horizontal="left" vertical="center" wrapText="1"/>
    </xf>
    <xf numFmtId="0" fontId="36" fillId="27" borderId="0" xfId="8" applyFont="1" applyFill="1" applyBorder="1" applyAlignment="1">
      <alignment horizontal="left" vertical="center" wrapText="1"/>
    </xf>
    <xf numFmtId="0" fontId="36" fillId="27" borderId="15" xfId="8" applyFont="1" applyFill="1" applyBorder="1" applyAlignment="1">
      <alignment horizontal="left" vertical="center" wrapText="1"/>
    </xf>
    <xf numFmtId="0" fontId="36" fillId="27" borderId="11" xfId="8" applyFont="1" applyFill="1" applyBorder="1" applyAlignment="1">
      <alignment horizontal="left" vertical="center" wrapText="1"/>
    </xf>
    <xf numFmtId="0" fontId="36" fillId="27" borderId="12" xfId="8" applyFont="1" applyFill="1" applyBorder="1" applyAlignment="1">
      <alignment horizontal="left" vertical="center" wrapText="1"/>
    </xf>
    <xf numFmtId="0" fontId="36" fillId="27" borderId="13" xfId="8" applyFont="1" applyFill="1" applyBorder="1" applyAlignment="1">
      <alignment horizontal="left" vertical="center" wrapText="1"/>
    </xf>
    <xf numFmtId="0" fontId="11" fillId="28" borderId="14" xfId="8" applyFont="1" applyFill="1" applyBorder="1" applyAlignment="1">
      <alignment horizontal="left" vertical="top" wrapText="1"/>
    </xf>
    <xf numFmtId="0" fontId="11" fillId="28" borderId="0" xfId="8" applyFont="1" applyFill="1" applyBorder="1" applyAlignment="1">
      <alignment horizontal="left" vertical="top" wrapText="1"/>
    </xf>
    <xf numFmtId="0" fontId="11" fillId="28" borderId="15" xfId="8" applyFont="1" applyFill="1" applyBorder="1" applyAlignment="1">
      <alignment horizontal="left" vertical="top" wrapText="1"/>
    </xf>
    <xf numFmtId="0" fontId="11" fillId="28" borderId="11" xfId="8" applyFont="1" applyFill="1" applyBorder="1" applyAlignment="1">
      <alignment horizontal="left" vertical="top" wrapText="1"/>
    </xf>
    <xf numFmtId="0" fontId="11" fillId="28" borderId="12" xfId="8" applyFont="1" applyFill="1" applyBorder="1" applyAlignment="1">
      <alignment horizontal="left" vertical="top" wrapText="1"/>
    </xf>
    <xf numFmtId="0" fontId="11" fillId="28" borderId="13" xfId="8" applyFont="1" applyFill="1" applyBorder="1" applyAlignment="1">
      <alignment horizontal="left" vertical="top" wrapText="1"/>
    </xf>
    <xf numFmtId="0" fontId="11" fillId="27" borderId="6" xfId="8" applyFont="1" applyFill="1" applyBorder="1" applyAlignment="1">
      <alignment horizontal="left" vertical="center" wrapText="1"/>
    </xf>
    <xf numFmtId="0" fontId="27" fillId="27" borderId="6" xfId="0" applyFont="1" applyFill="1" applyBorder="1" applyAlignment="1">
      <alignment horizontal="left" vertical="center" wrapText="1"/>
    </xf>
    <xf numFmtId="219" fontId="15" fillId="27" borderId="1" xfId="8" applyNumberFormat="1" applyFont="1" applyFill="1" applyBorder="1" applyAlignment="1">
      <alignment horizontal="center" vertical="center" wrapText="1"/>
    </xf>
    <xf numFmtId="219" fontId="9" fillId="27" borderId="2" xfId="8" applyNumberFormat="1" applyFont="1" applyFill="1" applyBorder="1" applyAlignment="1">
      <alignment horizontal="center" vertical="center" wrapText="1"/>
    </xf>
    <xf numFmtId="219" fontId="9" fillId="27" borderId="3" xfId="8" applyNumberFormat="1" applyFont="1" applyFill="1" applyBorder="1" applyAlignment="1">
      <alignment horizontal="center" vertical="center" wrapText="1"/>
    </xf>
    <xf numFmtId="200" fontId="35" fillId="27" borderId="4" xfId="8" applyNumberFormat="1" applyFont="1" applyFill="1" applyBorder="1" applyAlignment="1">
      <alignment horizontal="left" vertical="center" wrapText="1"/>
    </xf>
    <xf numFmtId="202" fontId="27" fillId="27" borderId="4" xfId="0" applyNumberFormat="1" applyFont="1" applyFill="1" applyBorder="1" applyAlignment="1">
      <alignment horizontal="left" vertical="center" wrapText="1"/>
    </xf>
    <xf numFmtId="0" fontId="11" fillId="26" borderId="14" xfId="9" applyFont="1" applyFill="1" applyBorder="1" applyAlignment="1">
      <alignment horizontal="left" vertical="top" wrapText="1"/>
    </xf>
    <xf numFmtId="0" fontId="11" fillId="26" borderId="0" xfId="9" applyFont="1" applyFill="1" applyBorder="1" applyAlignment="1">
      <alignment horizontal="left" vertical="top" wrapText="1"/>
    </xf>
    <xf numFmtId="0" fontId="11" fillId="26" borderId="15" xfId="9" applyFont="1" applyFill="1" applyBorder="1" applyAlignment="1">
      <alignment horizontal="left" vertical="top" wrapText="1"/>
    </xf>
    <xf numFmtId="0" fontId="11" fillId="26" borderId="11" xfId="9" applyFont="1" applyFill="1" applyBorder="1" applyAlignment="1">
      <alignment horizontal="left" vertical="top" wrapText="1"/>
    </xf>
    <xf numFmtId="0" fontId="11" fillId="26" borderId="12" xfId="9" applyFont="1" applyFill="1" applyBorder="1" applyAlignment="1">
      <alignment horizontal="left" vertical="top" wrapText="1"/>
    </xf>
    <xf numFmtId="0" fontId="11" fillId="26" borderId="13" xfId="9" applyFont="1" applyFill="1" applyBorder="1" applyAlignment="1">
      <alignment horizontal="left" vertical="top" wrapText="1"/>
    </xf>
    <xf numFmtId="202" fontId="35" fillId="26" borderId="4" xfId="9" applyNumberFormat="1" applyFont="1" applyFill="1" applyBorder="1" applyAlignment="1">
      <alignment horizontal="left" vertical="center" wrapText="1"/>
    </xf>
    <xf numFmtId="0" fontId="36" fillId="27" borderId="6" xfId="8" applyFont="1" applyFill="1" applyBorder="1" applyAlignment="1">
      <alignment horizontal="left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horizontal="left" wrapText="1"/>
    </xf>
    <xf numFmtId="0" fontId="9" fillId="26" borderId="8" xfId="9" applyFont="1" applyFill="1" applyBorder="1" applyAlignment="1">
      <alignment horizontal="left" wrapText="1"/>
    </xf>
    <xf numFmtId="0" fontId="9" fillId="26" borderId="9" xfId="9" applyFont="1" applyFill="1" applyBorder="1" applyAlignment="1">
      <alignment horizontal="left" wrapText="1"/>
    </xf>
    <xf numFmtId="0" fontId="9" fillId="26" borderId="14" xfId="9" applyFont="1" applyFill="1" applyBorder="1" applyAlignment="1">
      <alignment horizontal="left" wrapText="1"/>
    </xf>
    <xf numFmtId="0" fontId="9" fillId="26" borderId="0" xfId="9" applyFont="1" applyFill="1" applyBorder="1" applyAlignment="1">
      <alignment horizontal="left" wrapText="1"/>
    </xf>
    <xf numFmtId="0" fontId="9" fillId="26" borderId="15" xfId="9" applyFont="1" applyFill="1" applyBorder="1" applyAlignment="1">
      <alignment horizontal="left" wrapText="1"/>
    </xf>
    <xf numFmtId="208" fontId="9" fillId="26" borderId="12" xfId="9" applyNumberFormat="1" applyFont="1" applyFill="1" applyBorder="1" applyAlignment="1">
      <alignment horizontal="center" vertical="center" wrapText="1"/>
    </xf>
    <xf numFmtId="208" fontId="9" fillId="26" borderId="13" xfId="9" applyNumberFormat="1" applyFont="1" applyFill="1" applyBorder="1" applyAlignment="1">
      <alignment horizontal="center" vertical="center" wrapText="1"/>
    </xf>
    <xf numFmtId="196" fontId="9" fillId="26" borderId="11" xfId="9" applyNumberFormat="1" applyFont="1" applyFill="1" applyBorder="1" applyAlignment="1">
      <alignment horizontal="center" vertical="center" wrapText="1"/>
    </xf>
    <xf numFmtId="196" fontId="9" fillId="26" borderId="12" xfId="9" applyNumberFormat="1" applyFont="1" applyFill="1" applyBorder="1" applyAlignment="1">
      <alignment horizontal="center" vertical="center" wrapText="1"/>
    </xf>
    <xf numFmtId="196" fontId="9" fillId="26" borderId="13" xfId="9" applyNumberFormat="1" applyFont="1" applyFill="1" applyBorder="1" applyAlignment="1">
      <alignment horizontal="center" vertical="center" wrapText="1"/>
    </xf>
    <xf numFmtId="197" fontId="35" fillId="26" borderId="12" xfId="9" applyNumberFormat="1" applyFont="1" applyFill="1" applyBorder="1" applyAlignment="1">
      <alignment horizontal="left" vertical="center" wrapText="1"/>
    </xf>
    <xf numFmtId="197" fontId="35" fillId="26" borderId="13" xfId="9" applyNumberFormat="1" applyFont="1" applyFill="1" applyBorder="1" applyAlignment="1">
      <alignment horizontal="left" vertical="center" wrapText="1"/>
    </xf>
    <xf numFmtId="0" fontId="11" fillId="24" borderId="4" xfId="5" applyFont="1" applyFill="1" applyBorder="1" applyAlignment="1">
      <alignment horizontal="left" vertical="center" wrapText="1"/>
    </xf>
    <xf numFmtId="0" fontId="46" fillId="0" borderId="4" xfId="0" applyFont="1" applyBorder="1" applyAlignment="1">
      <alignment horizontal="left" vertical="center" wrapText="1"/>
    </xf>
    <xf numFmtId="191" fontId="11" fillId="24" borderId="1" xfId="5" applyNumberFormat="1" applyFont="1" applyFill="1" applyBorder="1" applyAlignment="1">
      <alignment horizontal="right" vertical="center" wrapText="1"/>
    </xf>
    <xf numFmtId="0" fontId="9" fillId="24" borderId="4" xfId="5" applyFont="1" applyFill="1" applyBorder="1" applyAlignment="1">
      <alignment horizontal="center" vertical="center" wrapText="1"/>
    </xf>
    <xf numFmtId="180" fontId="11" fillId="24" borderId="4" xfId="5" applyNumberFormat="1" applyFont="1" applyFill="1" applyBorder="1" applyAlignment="1">
      <alignment horizontal="left" vertical="center" wrapText="1"/>
    </xf>
    <xf numFmtId="181" fontId="11" fillId="24" borderId="4" xfId="5" applyNumberFormat="1" applyFont="1" applyFill="1" applyBorder="1" applyAlignment="1">
      <alignment horizontal="left" vertical="center" wrapText="1"/>
    </xf>
    <xf numFmtId="185" fontId="11" fillId="24" borderId="4" xfId="5" applyNumberFormat="1" applyFont="1" applyFill="1" applyBorder="1" applyAlignment="1">
      <alignment horizontal="left" vertical="center" wrapText="1"/>
    </xf>
    <xf numFmtId="187" fontId="36" fillId="24" borderId="2" xfId="5" applyNumberFormat="1" applyFont="1" applyFill="1" applyBorder="1" applyAlignment="1">
      <alignment horizontal="left" vertical="center" wrapText="1"/>
    </xf>
    <xf numFmtId="220" fontId="9" fillId="27" borderId="1" xfId="8" applyNumberFormat="1" applyFont="1" applyFill="1" applyBorder="1" applyAlignment="1">
      <alignment horizontal="center" vertical="center" wrapText="1"/>
    </xf>
    <xf numFmtId="207" fontId="35" fillId="29" borderId="2" xfId="8" applyNumberFormat="1" applyFont="1" applyFill="1" applyBorder="1" applyAlignment="1">
      <alignment horizontal="left" vertical="center" wrapText="1"/>
    </xf>
    <xf numFmtId="207" fontId="35" fillId="29" borderId="3" xfId="8" applyNumberFormat="1" applyFont="1" applyFill="1" applyBorder="1" applyAlignment="1">
      <alignment horizontal="left" vertical="center" wrapText="1"/>
    </xf>
    <xf numFmtId="220" fontId="9" fillId="29" borderId="1" xfId="7" applyNumberFormat="1" applyFont="1" applyFill="1" applyBorder="1" applyAlignment="1">
      <alignment horizontal="center" vertical="center" wrapText="1"/>
    </xf>
    <xf numFmtId="220" fontId="9" fillId="29" borderId="2" xfId="7" applyNumberFormat="1" applyFont="1" applyFill="1" applyBorder="1" applyAlignment="1">
      <alignment horizontal="center" vertical="center" wrapText="1"/>
    </xf>
    <xf numFmtId="220" fontId="9" fillId="29" borderId="3" xfId="7" applyNumberFormat="1" applyFont="1" applyFill="1" applyBorder="1" applyAlignment="1">
      <alignment horizontal="center" vertical="center" wrapText="1"/>
    </xf>
    <xf numFmtId="200" fontId="27" fillId="29" borderId="4" xfId="0" applyNumberFormat="1" applyFont="1" applyFill="1" applyBorder="1" applyAlignment="1">
      <alignment horizontal="left" vertical="center" wrapText="1"/>
    </xf>
    <xf numFmtId="202" fontId="35" fillId="29" borderId="2" xfId="9" applyNumberFormat="1" applyFont="1" applyFill="1" applyBorder="1" applyAlignment="1">
      <alignment horizontal="left" vertical="center" wrapText="1"/>
    </xf>
    <xf numFmtId="202" fontId="35" fillId="29" borderId="3" xfId="9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horizontal="left" vertical="top" wrapText="1"/>
    </xf>
    <xf numFmtId="0" fontId="11" fillId="29" borderId="0" xfId="7" applyFont="1" applyFill="1" applyBorder="1" applyAlignment="1">
      <alignment horizontal="left" vertical="top" wrapText="1"/>
    </xf>
    <xf numFmtId="0" fontId="11" fillId="29" borderId="15" xfId="7" applyFont="1" applyFill="1" applyBorder="1" applyAlignment="1">
      <alignment horizontal="left" vertical="top" wrapText="1"/>
    </xf>
    <xf numFmtId="0" fontId="11" fillId="29" borderId="11" xfId="7" applyFont="1" applyFill="1" applyBorder="1" applyAlignment="1">
      <alignment horizontal="left" vertical="top" wrapText="1"/>
    </xf>
    <xf numFmtId="0" fontId="11" fillId="29" borderId="12" xfId="7" applyFont="1" applyFill="1" applyBorder="1" applyAlignment="1">
      <alignment horizontal="left" vertical="top" wrapText="1"/>
    </xf>
    <xf numFmtId="0" fontId="11" fillId="29" borderId="13" xfId="7" applyFont="1" applyFill="1" applyBorder="1" applyAlignment="1">
      <alignment horizontal="left" vertical="top" wrapText="1"/>
    </xf>
    <xf numFmtId="49" fontId="36" fillId="29" borderId="14" xfId="7" applyNumberFormat="1" applyFont="1" applyFill="1" applyBorder="1" applyAlignment="1">
      <alignment horizontal="left" vertical="center" wrapText="1"/>
    </xf>
    <xf numFmtId="49" fontId="36" fillId="29" borderId="0" xfId="7" applyNumberFormat="1" applyFont="1" applyFill="1" applyBorder="1" applyAlignment="1">
      <alignment horizontal="left" vertical="center" wrapText="1"/>
    </xf>
    <xf numFmtId="49" fontId="36" fillId="29" borderId="15" xfId="7" applyNumberFormat="1" applyFont="1" applyFill="1" applyBorder="1" applyAlignment="1">
      <alignment horizontal="left" vertical="center" wrapText="1"/>
    </xf>
    <xf numFmtId="49" fontId="36" fillId="29" borderId="11" xfId="7" applyNumberFormat="1" applyFont="1" applyFill="1" applyBorder="1" applyAlignment="1">
      <alignment horizontal="left" vertical="center" wrapText="1"/>
    </xf>
    <xf numFmtId="49" fontId="36" fillId="29" borderId="12" xfId="7" applyNumberFormat="1" applyFont="1" applyFill="1" applyBorder="1" applyAlignment="1">
      <alignment horizontal="left" vertical="center" wrapText="1"/>
    </xf>
    <xf numFmtId="49" fontId="36" fillId="29" borderId="13" xfId="7" applyNumberFormat="1" applyFont="1" applyFill="1" applyBorder="1" applyAlignment="1">
      <alignment horizontal="left" vertical="center" wrapText="1"/>
    </xf>
    <xf numFmtId="49" fontId="35" fillId="27" borderId="4" xfId="8" applyNumberFormat="1" applyFont="1" applyFill="1" applyBorder="1" applyAlignment="1">
      <alignment horizontal="left" vertical="center" wrapText="1"/>
    </xf>
    <xf numFmtId="49" fontId="35" fillId="27" borderId="4" xfId="8" applyNumberFormat="1" applyFont="1" applyFill="1" applyBorder="1" applyAlignment="1">
      <alignment horizontal="center" vertical="center" wrapText="1"/>
    </xf>
    <xf numFmtId="205" fontId="35" fillId="27" borderId="2" xfId="9" applyNumberFormat="1" applyFont="1" applyFill="1" applyBorder="1" applyAlignment="1">
      <alignment horizontal="left" vertical="center" wrapText="1"/>
    </xf>
    <xf numFmtId="205" fontId="35" fillId="27" borderId="3" xfId="9" applyNumberFormat="1" applyFont="1" applyFill="1" applyBorder="1" applyAlignment="1">
      <alignment horizontal="left" vertical="center" wrapText="1"/>
    </xf>
    <xf numFmtId="0" fontId="9" fillId="29" borderId="7" xfId="7" applyFont="1" applyFill="1" applyBorder="1" applyAlignment="1">
      <alignment horizontal="left" wrapText="1"/>
    </xf>
    <xf numFmtId="0" fontId="9" fillId="29" borderId="8" xfId="7" applyFont="1" applyFill="1" applyBorder="1" applyAlignment="1">
      <alignment horizontal="left" wrapText="1"/>
    </xf>
    <xf numFmtId="0" fontId="9" fillId="29" borderId="9" xfId="7" applyFont="1" applyFill="1" applyBorder="1" applyAlignment="1">
      <alignment horizontal="left" wrapText="1"/>
    </xf>
    <xf numFmtId="0" fontId="9" fillId="29" borderId="14" xfId="7" applyFont="1" applyFill="1" applyBorder="1" applyAlignment="1">
      <alignment horizontal="left" wrapText="1"/>
    </xf>
    <xf numFmtId="0" fontId="9" fillId="29" borderId="0" xfId="7" applyFont="1" applyFill="1" applyBorder="1" applyAlignment="1">
      <alignment horizontal="left" wrapText="1"/>
    </xf>
    <xf numFmtId="0" fontId="9" fillId="29" borderId="15" xfId="7" applyFont="1" applyFill="1" applyBorder="1" applyAlignment="1">
      <alignment horizontal="left" wrapText="1"/>
    </xf>
    <xf numFmtId="206" fontId="9" fillId="29" borderId="1" xfId="7" applyNumberFormat="1" applyFont="1" applyFill="1" applyBorder="1" applyAlignment="1">
      <alignment horizontal="center" vertical="center" wrapText="1"/>
    </xf>
    <xf numFmtId="206" fontId="9" fillId="29" borderId="2" xfId="7" applyNumberFormat="1" applyFont="1" applyFill="1" applyBorder="1" applyAlignment="1">
      <alignment horizontal="center" vertical="center" wrapText="1"/>
    </xf>
    <xf numFmtId="206" fontId="9" fillId="29" borderId="3" xfId="7" applyNumberFormat="1" applyFont="1" applyFill="1" applyBorder="1" applyAlignment="1">
      <alignment horizontal="center" vertical="center" wrapText="1"/>
    </xf>
    <xf numFmtId="195" fontId="9" fillId="27" borderId="1" xfId="8" applyNumberFormat="1" applyFont="1" applyFill="1" applyBorder="1" applyAlignment="1">
      <alignment horizontal="center" vertical="center" wrapText="1"/>
    </xf>
    <xf numFmtId="195" fontId="9" fillId="27" borderId="2" xfId="8" applyNumberFormat="1" applyFont="1" applyFill="1" applyBorder="1" applyAlignment="1">
      <alignment horizontal="center" vertical="center" wrapText="1"/>
    </xf>
    <xf numFmtId="195" fontId="9" fillId="27" borderId="3" xfId="8" applyNumberFormat="1" applyFont="1" applyFill="1" applyBorder="1" applyAlignment="1">
      <alignment horizontal="center" vertical="center" wrapText="1"/>
    </xf>
    <xf numFmtId="0" fontId="9" fillId="27" borderId="1" xfId="8" applyFont="1" applyFill="1" applyBorder="1" applyAlignment="1">
      <alignment horizontal="center" vertical="center" wrapText="1"/>
    </xf>
    <xf numFmtId="0" fontId="9" fillId="27" borderId="2" xfId="8" applyFont="1" applyFill="1" applyBorder="1" applyAlignment="1">
      <alignment horizontal="center" vertical="center" wrapText="1"/>
    </xf>
    <xf numFmtId="0" fontId="9" fillId="27" borderId="3" xfId="8" applyFont="1" applyFill="1" applyBorder="1" applyAlignment="1">
      <alignment horizontal="center" vertical="center" wrapText="1"/>
    </xf>
    <xf numFmtId="222" fontId="35" fillId="27" borderId="2" xfId="8" applyNumberFormat="1" applyFont="1" applyFill="1" applyBorder="1" applyAlignment="1">
      <alignment horizontal="left" vertical="center" wrapText="1"/>
    </xf>
    <xf numFmtId="222" fontId="35" fillId="27" borderId="3" xfId="8" applyNumberFormat="1" applyFont="1" applyFill="1" applyBorder="1" applyAlignment="1">
      <alignment horizontal="left" vertical="center" wrapText="1"/>
    </xf>
    <xf numFmtId="0" fontId="9" fillId="26" borderId="14" xfId="9" applyFont="1" applyFill="1" applyBorder="1" applyAlignment="1">
      <alignment horizontal="left" vertical="center" wrapText="1"/>
    </xf>
    <xf numFmtId="0" fontId="9" fillId="26" borderId="0" xfId="9" applyFont="1" applyFill="1" applyBorder="1" applyAlignment="1">
      <alignment horizontal="left" vertical="center" wrapText="1"/>
    </xf>
    <xf numFmtId="0" fontId="9" fillId="26" borderId="15" xfId="9" applyFont="1" applyFill="1" applyBorder="1" applyAlignment="1">
      <alignment horizontal="left" vertical="center" wrapText="1"/>
    </xf>
    <xf numFmtId="188" fontId="11" fillId="24" borderId="4" xfId="5" applyNumberFormat="1" applyFont="1" applyFill="1" applyBorder="1" applyAlignment="1">
      <alignment horizontal="center" vertical="center" wrapText="1"/>
    </xf>
    <xf numFmtId="0" fontId="9" fillId="28" borderId="7" xfId="8" applyFont="1" applyFill="1" applyBorder="1" applyAlignment="1">
      <alignment wrapText="1"/>
    </xf>
    <xf numFmtId="0" fontId="9" fillId="28" borderId="8" xfId="8" applyFont="1" applyFill="1" applyBorder="1" applyAlignment="1">
      <alignment wrapText="1"/>
    </xf>
    <xf numFmtId="0" fontId="9" fillId="28" borderId="9" xfId="8" applyFont="1" applyFill="1" applyBorder="1" applyAlignment="1">
      <alignment wrapText="1"/>
    </xf>
    <xf numFmtId="0" fontId="9" fillId="28" borderId="14" xfId="8" applyFont="1" applyFill="1" applyBorder="1" applyAlignment="1">
      <alignment wrapText="1"/>
    </xf>
    <xf numFmtId="0" fontId="9" fillId="28" borderId="0" xfId="8" applyFont="1" applyFill="1" applyBorder="1" applyAlignment="1">
      <alignment wrapText="1"/>
    </xf>
    <xf numFmtId="0" fontId="9" fillId="28" borderId="15" xfId="8" applyFont="1" applyFill="1" applyBorder="1" applyAlignment="1">
      <alignment wrapText="1"/>
    </xf>
    <xf numFmtId="0" fontId="32" fillId="31" borderId="1" xfId="6" applyFont="1" applyFill="1" applyBorder="1" applyAlignment="1">
      <alignment horizontal="center" vertical="center" wrapText="1"/>
    </xf>
    <xf numFmtId="0" fontId="32" fillId="31" borderId="2" xfId="6" applyFont="1" applyFill="1" applyBorder="1" applyAlignment="1">
      <alignment horizontal="center" vertical="center" wrapText="1"/>
    </xf>
    <xf numFmtId="0" fontId="32" fillId="31" borderId="3" xfId="6" applyFont="1" applyFill="1" applyBorder="1" applyAlignment="1">
      <alignment horizontal="center" vertical="center" wrapText="1"/>
    </xf>
    <xf numFmtId="49" fontId="36" fillId="29" borderId="7" xfId="7" applyNumberFormat="1" applyFont="1" applyFill="1" applyBorder="1" applyAlignment="1">
      <alignment horizontal="left" vertical="center" wrapText="1"/>
    </xf>
    <xf numFmtId="49" fontId="36" fillId="29" borderId="8" xfId="7" applyNumberFormat="1" applyFont="1" applyFill="1" applyBorder="1" applyAlignment="1">
      <alignment horizontal="left" vertical="center" wrapText="1"/>
    </xf>
    <xf numFmtId="49" fontId="36" fillId="29" borderId="9" xfId="7" applyNumberFormat="1" applyFont="1" applyFill="1" applyBorder="1" applyAlignment="1">
      <alignment horizontal="left" vertical="center" wrapText="1"/>
    </xf>
    <xf numFmtId="49" fontId="35" fillId="27" borderId="1" xfId="8" applyNumberFormat="1" applyFont="1" applyFill="1" applyBorder="1" applyAlignment="1">
      <alignment horizontal="center" vertical="center" wrapText="1"/>
    </xf>
    <xf numFmtId="49" fontId="35" fillId="27" borderId="2" xfId="8" applyNumberFormat="1" applyFont="1" applyFill="1" applyBorder="1" applyAlignment="1">
      <alignment horizontal="center" vertical="center" wrapText="1"/>
    </xf>
    <xf numFmtId="49" fontId="35" fillId="27" borderId="3" xfId="8" applyNumberFormat="1" applyFont="1" applyFill="1" applyBorder="1" applyAlignment="1">
      <alignment horizontal="center" vertical="center" wrapText="1"/>
    </xf>
    <xf numFmtId="0" fontId="9" fillId="27" borderId="1" xfId="8" applyNumberFormat="1" applyFont="1" applyFill="1" applyBorder="1" applyAlignment="1">
      <alignment horizontal="center" vertical="center" wrapText="1"/>
    </xf>
    <xf numFmtId="0" fontId="9" fillId="27" borderId="2" xfId="8" applyNumberFormat="1" applyFont="1" applyFill="1" applyBorder="1" applyAlignment="1">
      <alignment horizontal="center" vertical="center" wrapText="1"/>
    </xf>
    <xf numFmtId="0" fontId="9" fillId="27" borderId="3" xfId="8" applyNumberFormat="1" applyFont="1" applyFill="1" applyBorder="1" applyAlignment="1">
      <alignment horizontal="center" vertical="center" wrapText="1"/>
    </xf>
    <xf numFmtId="49" fontId="35" fillId="27" borderId="1" xfId="8" applyNumberFormat="1" applyFont="1" applyFill="1" applyBorder="1" applyAlignment="1">
      <alignment horizontal="left" vertical="center" wrapText="1"/>
    </xf>
    <xf numFmtId="49" fontId="35" fillId="27" borderId="2" xfId="8" applyNumberFormat="1" applyFont="1" applyFill="1" applyBorder="1" applyAlignment="1">
      <alignment horizontal="left" vertical="center" wrapText="1"/>
    </xf>
    <xf numFmtId="49" fontId="35" fillId="27" borderId="3" xfId="8" applyNumberFormat="1" applyFont="1" applyFill="1" applyBorder="1" applyAlignment="1">
      <alignment horizontal="left" vertical="center" wrapText="1"/>
    </xf>
    <xf numFmtId="49" fontId="36" fillId="27" borderId="8" xfId="8" applyNumberFormat="1" applyFont="1" applyFill="1" applyBorder="1" applyAlignment="1">
      <alignment horizontal="left" vertical="center" wrapText="1"/>
    </xf>
    <xf numFmtId="49" fontId="36" fillId="27" borderId="9" xfId="8" applyNumberFormat="1" applyFont="1" applyFill="1" applyBorder="1" applyAlignment="1">
      <alignment horizontal="left" vertical="center" wrapText="1"/>
    </xf>
    <xf numFmtId="49" fontId="36" fillId="27" borderId="0" xfId="8" applyNumberFormat="1" applyFont="1" applyFill="1" applyBorder="1" applyAlignment="1">
      <alignment horizontal="left" vertical="center" wrapText="1"/>
    </xf>
    <xf numFmtId="49" fontId="36" fillId="27" borderId="15" xfId="8" applyNumberFormat="1" applyFont="1" applyFill="1" applyBorder="1" applyAlignment="1">
      <alignment horizontal="left" vertical="center" wrapText="1"/>
    </xf>
    <xf numFmtId="49" fontId="36" fillId="27" borderId="11" xfId="8" applyNumberFormat="1" applyFont="1" applyFill="1" applyBorder="1" applyAlignment="1">
      <alignment horizontal="left" vertical="center" wrapText="1"/>
    </xf>
    <xf numFmtId="49" fontId="36" fillId="27" borderId="12" xfId="8" applyNumberFormat="1" applyFont="1" applyFill="1" applyBorder="1" applyAlignment="1">
      <alignment horizontal="left" vertical="center" wrapText="1"/>
    </xf>
    <xf numFmtId="49" fontId="36" fillId="27" borderId="13" xfId="8" applyNumberFormat="1" applyFont="1" applyFill="1" applyBorder="1" applyAlignment="1">
      <alignment horizontal="left" vertical="center" wrapText="1"/>
    </xf>
    <xf numFmtId="0" fontId="9" fillId="26" borderId="7" xfId="9" applyFont="1" applyFill="1" applyBorder="1" applyAlignment="1">
      <alignment horizontal="left" vertical="center" wrapText="1"/>
    </xf>
    <xf numFmtId="0" fontId="9" fillId="26" borderId="8" xfId="9" applyFont="1" applyFill="1" applyBorder="1" applyAlignment="1">
      <alignment horizontal="left" vertical="center" wrapText="1"/>
    </xf>
    <xf numFmtId="0" fontId="9" fillId="26" borderId="9" xfId="9" applyFont="1" applyFill="1" applyBorder="1" applyAlignment="1">
      <alignment horizontal="left" vertical="center" wrapText="1"/>
    </xf>
    <xf numFmtId="0" fontId="9" fillId="26" borderId="11" xfId="9" applyFont="1" applyFill="1" applyBorder="1" applyAlignment="1">
      <alignment horizontal="left" vertical="center" wrapText="1"/>
    </xf>
    <xf numFmtId="0" fontId="9" fillId="26" borderId="12" xfId="9" applyFont="1" applyFill="1" applyBorder="1" applyAlignment="1">
      <alignment horizontal="left" vertical="center" wrapText="1"/>
    </xf>
    <xf numFmtId="0" fontId="9" fillId="26" borderId="13" xfId="9" applyFont="1" applyFill="1" applyBorder="1" applyAlignment="1">
      <alignment horizontal="left" vertical="center" wrapText="1"/>
    </xf>
    <xf numFmtId="208" fontId="9" fillId="26" borderId="1" xfId="9" applyNumberFormat="1" applyFont="1" applyFill="1" applyBorder="1" applyAlignment="1">
      <alignment horizontal="center" vertical="center" wrapText="1"/>
    </xf>
    <xf numFmtId="208" fontId="9" fillId="26" borderId="2" xfId="9" applyNumberFormat="1" applyFont="1" applyFill="1" applyBorder="1" applyAlignment="1">
      <alignment horizontal="center" vertical="center" wrapText="1"/>
    </xf>
    <xf numFmtId="208" fontId="9" fillId="26" borderId="3" xfId="9" applyNumberFormat="1" applyFont="1" applyFill="1" applyBorder="1" applyAlignment="1">
      <alignment horizontal="center" vertical="center" wrapText="1"/>
    </xf>
    <xf numFmtId="0" fontId="9" fillId="24" borderId="1" xfId="5" applyFont="1" applyFill="1" applyBorder="1" applyAlignment="1">
      <alignment horizontal="center" vertical="center" wrapText="1"/>
    </xf>
    <xf numFmtId="0" fontId="9" fillId="24" borderId="3" xfId="5" applyFont="1" applyFill="1" applyBorder="1" applyAlignment="1">
      <alignment horizontal="center" vertical="center" wrapText="1"/>
    </xf>
    <xf numFmtId="221" fontId="9" fillId="29" borderId="1" xfId="7" applyNumberFormat="1" applyFont="1" applyFill="1" applyBorder="1" applyAlignment="1">
      <alignment horizontal="center" vertical="center" wrapText="1"/>
    </xf>
    <xf numFmtId="221" fontId="9" fillId="29" borderId="2" xfId="7" applyNumberFormat="1" applyFont="1" applyFill="1" applyBorder="1" applyAlignment="1">
      <alignment horizontal="center" vertical="center" wrapText="1"/>
    </xf>
    <xf numFmtId="221" fontId="9" fillId="29" borderId="3" xfId="7" applyNumberFormat="1" applyFont="1" applyFill="1" applyBorder="1" applyAlignment="1">
      <alignment horizontal="center" vertical="center" wrapText="1"/>
    </xf>
    <xf numFmtId="0" fontId="9" fillId="28" borderId="7" xfId="8" applyFont="1" applyFill="1" applyBorder="1" applyAlignment="1">
      <alignment horizontal="left" vertical="center" wrapText="1"/>
    </xf>
    <xf numFmtId="0" fontId="9" fillId="28" borderId="8" xfId="8" applyFont="1" applyFill="1" applyBorder="1" applyAlignment="1">
      <alignment horizontal="left" vertical="center" wrapText="1"/>
    </xf>
    <xf numFmtId="0" fontId="9" fillId="28" borderId="9" xfId="8" applyFont="1" applyFill="1" applyBorder="1" applyAlignment="1">
      <alignment horizontal="left" vertical="center" wrapText="1"/>
    </xf>
    <xf numFmtId="0" fontId="9" fillId="28" borderId="14" xfId="8" applyFont="1" applyFill="1" applyBorder="1" applyAlignment="1">
      <alignment horizontal="left" vertical="center" wrapText="1"/>
    </xf>
    <xf numFmtId="0" fontId="9" fillId="28" borderId="0" xfId="8" applyFont="1" applyFill="1" applyBorder="1" applyAlignment="1">
      <alignment horizontal="left" vertical="center" wrapText="1"/>
    </xf>
    <xf numFmtId="0" fontId="9" fillId="28" borderId="15" xfId="8" applyFont="1" applyFill="1" applyBorder="1" applyAlignment="1">
      <alignment horizontal="left" vertical="center" wrapText="1"/>
    </xf>
    <xf numFmtId="0" fontId="9" fillId="28" borderId="11" xfId="8" applyFont="1" applyFill="1" applyBorder="1" applyAlignment="1">
      <alignment horizontal="left" vertical="center" wrapText="1"/>
    </xf>
    <xf numFmtId="0" fontId="9" fillId="28" borderId="12" xfId="8" applyFont="1" applyFill="1" applyBorder="1" applyAlignment="1">
      <alignment horizontal="left" vertical="center" wrapText="1"/>
    </xf>
    <xf numFmtId="0" fontId="9" fillId="28" borderId="13" xfId="8" applyFont="1" applyFill="1" applyBorder="1" applyAlignment="1">
      <alignment horizontal="left" vertical="center" wrapText="1"/>
    </xf>
    <xf numFmtId="49" fontId="36" fillId="27" borderId="14" xfId="7" applyNumberFormat="1" applyFont="1" applyFill="1" applyBorder="1" applyAlignment="1">
      <alignment horizontal="left" vertical="center" wrapText="1"/>
    </xf>
    <xf numFmtId="49" fontId="36" fillId="27" borderId="0" xfId="7" applyNumberFormat="1" applyFont="1" applyFill="1" applyBorder="1" applyAlignment="1">
      <alignment horizontal="left" vertical="center" wrapText="1"/>
    </xf>
    <xf numFmtId="49" fontId="36" fillId="27" borderId="15" xfId="7" applyNumberFormat="1" applyFont="1" applyFill="1" applyBorder="1" applyAlignment="1">
      <alignment horizontal="left" vertical="center" wrapText="1"/>
    </xf>
    <xf numFmtId="49" fontId="36" fillId="27" borderId="11" xfId="7" applyNumberFormat="1" applyFont="1" applyFill="1" applyBorder="1" applyAlignment="1">
      <alignment horizontal="left" vertical="center" wrapText="1"/>
    </xf>
    <xf numFmtId="49" fontId="36" fillId="27" borderId="12" xfId="7" applyNumberFormat="1" applyFont="1" applyFill="1" applyBorder="1" applyAlignment="1">
      <alignment horizontal="left" vertical="center" wrapText="1"/>
    </xf>
    <xf numFmtId="49" fontId="36" fillId="27" borderId="13" xfId="7" applyNumberFormat="1" applyFont="1" applyFill="1" applyBorder="1" applyAlignment="1">
      <alignment horizontal="left" vertical="center" wrapText="1"/>
    </xf>
    <xf numFmtId="205" fontId="91" fillId="26" borderId="2" xfId="9" applyNumberFormat="1" applyFont="1" applyFill="1" applyBorder="1" applyAlignment="1">
      <alignment horizontal="left" vertical="center" wrapText="1"/>
    </xf>
    <xf numFmtId="205" fontId="91" fillId="26" borderId="3" xfId="9" applyNumberFormat="1" applyFont="1" applyFill="1" applyBorder="1" applyAlignment="1">
      <alignment horizontal="left" vertical="center" wrapText="1"/>
    </xf>
    <xf numFmtId="194" fontId="10" fillId="24" borderId="5" xfId="5" applyNumberFormat="1" applyFont="1" applyFill="1" applyBorder="1" applyAlignment="1">
      <alignment horizontal="center" vertical="center" wrapText="1"/>
    </xf>
    <xf numFmtId="194" fontId="10" fillId="24" borderId="10" xfId="5" applyNumberFormat="1" applyFont="1" applyFill="1" applyBorder="1" applyAlignment="1">
      <alignment horizontal="center" vertical="center" wrapText="1"/>
    </xf>
    <xf numFmtId="189" fontId="30" fillId="24" borderId="1" xfId="5" applyNumberFormat="1" applyFont="1" applyFill="1" applyBorder="1" applyAlignment="1">
      <alignment horizontal="center" vertical="center" wrapText="1"/>
    </xf>
    <xf numFmtId="189" fontId="30" fillId="24" borderId="3" xfId="5" applyNumberFormat="1" applyFont="1" applyFill="1" applyBorder="1" applyAlignment="1">
      <alignment horizontal="center" vertical="center" wrapText="1"/>
    </xf>
    <xf numFmtId="189" fontId="11" fillId="24" borderId="1" xfId="5" applyNumberFormat="1" applyFont="1" applyFill="1" applyBorder="1" applyAlignment="1">
      <alignment horizontal="left" vertical="center" wrapText="1"/>
    </xf>
    <xf numFmtId="189" fontId="11" fillId="24" borderId="2" xfId="5" applyNumberFormat="1" applyFont="1" applyFill="1" applyBorder="1" applyAlignment="1">
      <alignment horizontal="left" vertical="center" wrapText="1"/>
    </xf>
    <xf numFmtId="189" fontId="11" fillId="24" borderId="3" xfId="5" applyNumberFormat="1" applyFont="1" applyFill="1" applyBorder="1" applyAlignment="1">
      <alignment horizontal="left" vertical="center" wrapText="1"/>
    </xf>
    <xf numFmtId="0" fontId="36" fillId="5" borderId="6" xfId="8" applyFont="1" applyFill="1" applyBorder="1" applyAlignment="1">
      <alignment horizontal="left" vertical="center" wrapText="1"/>
    </xf>
    <xf numFmtId="188" fontId="11" fillId="24" borderId="1" xfId="5" applyNumberFormat="1" applyFont="1" applyFill="1" applyBorder="1" applyAlignment="1">
      <alignment horizontal="left" vertical="center" wrapText="1"/>
    </xf>
    <xf numFmtId="188" fontId="11" fillId="24" borderId="3" xfId="5" applyNumberFormat="1" applyFont="1" applyFill="1" applyBorder="1" applyAlignment="1">
      <alignment horizontal="left" vertical="center" wrapText="1"/>
    </xf>
    <xf numFmtId="189" fontId="11" fillId="24" borderId="1" xfId="5" applyNumberFormat="1" applyFont="1" applyFill="1" applyBorder="1" applyAlignment="1">
      <alignment horizontal="center" vertical="center" wrapText="1"/>
    </xf>
    <xf numFmtId="189" fontId="11" fillId="24" borderId="3" xfId="5" applyNumberFormat="1" applyFont="1" applyFill="1" applyBorder="1" applyAlignment="1">
      <alignment horizontal="center" vertical="center" wrapText="1"/>
    </xf>
    <xf numFmtId="193" fontId="10" fillId="24" borderId="9" xfId="5" applyNumberFormat="1" applyFont="1" applyFill="1" applyBorder="1" applyAlignment="1">
      <alignment horizontal="left" vertical="center" wrapText="1"/>
    </xf>
    <xf numFmtId="193" fontId="10" fillId="24" borderId="13" xfId="5" applyNumberFormat="1" applyFont="1" applyFill="1" applyBorder="1" applyAlignment="1">
      <alignment horizontal="left" vertical="center" wrapText="1"/>
    </xf>
    <xf numFmtId="179" fontId="10" fillId="24" borderId="1" xfId="5" applyNumberFormat="1" applyFont="1" applyFill="1" applyBorder="1" applyAlignment="1">
      <alignment horizontal="left" vertical="center" wrapText="1"/>
    </xf>
    <xf numFmtId="179" fontId="10" fillId="24" borderId="2" xfId="5" applyNumberFormat="1" applyFont="1" applyFill="1" applyBorder="1" applyAlignment="1">
      <alignment horizontal="left" vertical="center" wrapText="1"/>
    </xf>
    <xf numFmtId="179" fontId="10" fillId="24" borderId="3" xfId="5" applyNumberFormat="1" applyFont="1" applyFill="1" applyBorder="1" applyAlignment="1">
      <alignment horizontal="left" vertical="center" wrapText="1"/>
    </xf>
    <xf numFmtId="180" fontId="10" fillId="24" borderId="1" xfId="5" applyNumberFormat="1" applyFont="1" applyFill="1" applyBorder="1" applyAlignment="1">
      <alignment horizontal="left" vertical="center" wrapText="1"/>
    </xf>
    <xf numFmtId="180" fontId="10" fillId="24" borderId="2" xfId="5" applyNumberFormat="1" applyFont="1" applyFill="1" applyBorder="1" applyAlignment="1">
      <alignment horizontal="left" vertical="center" wrapText="1"/>
    </xf>
    <xf numFmtId="180" fontId="10" fillId="24" borderId="3" xfId="5" applyNumberFormat="1" applyFont="1" applyFill="1" applyBorder="1" applyAlignment="1">
      <alignment horizontal="left" vertical="center" wrapText="1"/>
    </xf>
    <xf numFmtId="181" fontId="10" fillId="24" borderId="1" xfId="5" applyNumberFormat="1" applyFont="1" applyFill="1" applyBorder="1" applyAlignment="1">
      <alignment horizontal="left" vertical="center" wrapText="1"/>
    </xf>
    <xf numFmtId="181" fontId="10" fillId="24" borderId="2" xfId="5" applyNumberFormat="1" applyFont="1" applyFill="1" applyBorder="1" applyAlignment="1">
      <alignment horizontal="left" vertical="center" wrapText="1"/>
    </xf>
    <xf numFmtId="181" fontId="10" fillId="24" borderId="3" xfId="5" applyNumberFormat="1" applyFont="1" applyFill="1" applyBorder="1" applyAlignment="1">
      <alignment horizontal="left" vertical="center" wrapText="1"/>
    </xf>
    <xf numFmtId="190" fontId="11" fillId="24" borderId="1" xfId="5" applyNumberFormat="1" applyFont="1" applyFill="1" applyBorder="1" applyAlignment="1">
      <alignment horizontal="center" vertical="center" wrapText="1"/>
    </xf>
    <xf numFmtId="190" fontId="11" fillId="24" borderId="3" xfId="5" applyNumberFormat="1" applyFont="1" applyFill="1" applyBorder="1" applyAlignment="1">
      <alignment horizontal="center" vertical="center" wrapText="1"/>
    </xf>
    <xf numFmtId="0" fontId="10" fillId="24" borderId="7" xfId="5" applyFont="1" applyFill="1" applyBorder="1" applyAlignment="1">
      <alignment horizontal="center" vertical="center" wrapText="1"/>
    </xf>
    <xf numFmtId="0" fontId="10" fillId="24" borderId="9" xfId="5" applyFont="1" applyFill="1" applyBorder="1" applyAlignment="1">
      <alignment horizontal="center" vertical="center" wrapText="1"/>
    </xf>
    <xf numFmtId="0" fontId="10" fillId="24" borderId="11" xfId="5" applyFont="1" applyFill="1" applyBorder="1" applyAlignment="1">
      <alignment horizontal="center" vertical="center" wrapText="1"/>
    </xf>
    <xf numFmtId="0" fontId="10" fillId="24" borderId="13" xfId="5" applyFont="1" applyFill="1" applyBorder="1" applyAlignment="1">
      <alignment horizontal="center" vertical="center" wrapText="1"/>
    </xf>
    <xf numFmtId="191" fontId="10" fillId="24" borderId="7" xfId="5" applyNumberFormat="1" applyFont="1" applyFill="1" applyBorder="1" applyAlignment="1">
      <alignment horizontal="right" vertical="center" wrapText="1"/>
    </xf>
    <xf numFmtId="191" fontId="10" fillId="24" borderId="8" xfId="5" applyNumberFormat="1" applyFont="1" applyFill="1" applyBorder="1" applyAlignment="1">
      <alignment horizontal="right" vertical="center" wrapText="1"/>
    </xf>
    <xf numFmtId="191" fontId="10" fillId="24" borderId="11" xfId="5" applyNumberFormat="1" applyFont="1" applyFill="1" applyBorder="1" applyAlignment="1">
      <alignment horizontal="right" vertical="center" wrapText="1"/>
    </xf>
    <xf numFmtId="191" fontId="10" fillId="24" borderId="12" xfId="5" applyNumberFormat="1" applyFont="1" applyFill="1" applyBorder="1" applyAlignment="1">
      <alignment horizontal="right" vertical="center" wrapText="1"/>
    </xf>
    <xf numFmtId="192" fontId="10" fillId="24" borderId="8" xfId="5" applyNumberFormat="1" applyFont="1" applyFill="1" applyBorder="1" applyAlignment="1">
      <alignment horizontal="center" vertical="center" wrapText="1"/>
    </xf>
    <xf numFmtId="192" fontId="10" fillId="24" borderId="12" xfId="5" applyNumberFormat="1" applyFont="1" applyFill="1" applyBorder="1" applyAlignment="1">
      <alignment horizontal="center" vertical="center" wrapText="1"/>
    </xf>
    <xf numFmtId="0" fontId="9" fillId="24" borderId="7" xfId="5" applyFont="1" applyFill="1" applyBorder="1" applyAlignment="1">
      <alignment horizontal="center" vertical="center" wrapText="1"/>
    </xf>
    <xf numFmtId="0" fontId="9" fillId="24" borderId="8" xfId="5" applyFont="1" applyFill="1" applyBorder="1" applyAlignment="1">
      <alignment horizontal="center" vertical="center" wrapText="1"/>
    </xf>
    <xf numFmtId="0" fontId="9" fillId="24" borderId="9" xfId="5" applyFont="1" applyFill="1" applyBorder="1" applyAlignment="1">
      <alignment horizontal="center" vertical="center" wrapText="1"/>
    </xf>
    <xf numFmtId="0" fontId="9" fillId="24" borderId="14" xfId="5" applyFont="1" applyFill="1" applyBorder="1" applyAlignment="1">
      <alignment horizontal="center" vertical="center" wrapText="1"/>
    </xf>
    <xf numFmtId="0" fontId="9" fillId="24" borderId="0" xfId="5" applyFont="1" applyFill="1" applyBorder="1" applyAlignment="1">
      <alignment horizontal="center" vertical="center" wrapText="1"/>
    </xf>
    <xf numFmtId="0" fontId="9" fillId="24" borderId="15" xfId="5" applyFont="1" applyFill="1" applyBorder="1" applyAlignment="1">
      <alignment horizontal="center" vertical="center" wrapText="1"/>
    </xf>
    <xf numFmtId="0" fontId="9" fillId="24" borderId="11" xfId="5" applyFont="1" applyFill="1" applyBorder="1" applyAlignment="1">
      <alignment horizontal="center" vertical="center" wrapText="1"/>
    </xf>
    <xf numFmtId="0" fontId="9" fillId="24" borderId="12" xfId="5" applyFont="1" applyFill="1" applyBorder="1" applyAlignment="1">
      <alignment horizontal="center" vertical="center" wrapText="1"/>
    </xf>
    <xf numFmtId="0" fontId="9" fillId="24" borderId="13" xfId="5" applyFont="1" applyFill="1" applyBorder="1" applyAlignment="1">
      <alignment horizontal="center" vertical="center" wrapText="1"/>
    </xf>
    <xf numFmtId="208" fontId="9" fillId="24" borderId="1" xfId="5" applyNumberFormat="1" applyFont="1" applyFill="1" applyBorder="1" applyAlignment="1">
      <alignment horizontal="center" vertical="center" wrapText="1"/>
    </xf>
    <xf numFmtId="208" fontId="9" fillId="24" borderId="2" xfId="5" applyNumberFormat="1" applyFont="1" applyFill="1" applyBorder="1" applyAlignment="1">
      <alignment horizontal="center" vertical="center" wrapText="1"/>
    </xf>
    <xf numFmtId="208" fontId="9" fillId="24" borderId="3" xfId="5" applyNumberFormat="1" applyFont="1" applyFill="1" applyBorder="1" applyAlignment="1">
      <alignment horizontal="center" vertical="center" wrapText="1"/>
    </xf>
    <xf numFmtId="196" fontId="9" fillId="24" borderId="1" xfId="5" applyNumberFormat="1" applyFont="1" applyFill="1" applyBorder="1" applyAlignment="1">
      <alignment horizontal="center" vertical="center" wrapText="1"/>
    </xf>
    <xf numFmtId="196" fontId="9" fillId="24" borderId="2" xfId="5" applyNumberFormat="1" applyFont="1" applyFill="1" applyBorder="1" applyAlignment="1">
      <alignment horizontal="center" vertical="center" wrapText="1"/>
    </xf>
    <xf numFmtId="196" fontId="9" fillId="24" borderId="3" xfId="5" applyNumberFormat="1" applyFont="1" applyFill="1" applyBorder="1" applyAlignment="1">
      <alignment horizontal="center" vertical="center" wrapText="1"/>
    </xf>
    <xf numFmtId="0" fontId="11" fillId="5" borderId="6" xfId="8" applyFont="1" applyFill="1" applyBorder="1" applyAlignment="1">
      <alignment horizontal="left" vertical="center" wrapText="1"/>
    </xf>
    <xf numFmtId="0" fontId="9" fillId="32" borderId="7" xfId="4" applyFont="1" applyFill="1" applyBorder="1" applyAlignment="1">
      <alignment horizontal="center" vertical="center" wrapText="1"/>
    </xf>
    <xf numFmtId="0" fontId="9" fillId="32" borderId="8" xfId="4" applyFont="1" applyFill="1" applyBorder="1" applyAlignment="1">
      <alignment horizontal="center" vertical="center" wrapText="1"/>
    </xf>
    <xf numFmtId="0" fontId="9" fillId="32" borderId="9" xfId="4" applyFont="1" applyFill="1" applyBorder="1" applyAlignment="1">
      <alignment horizontal="center" vertical="center" wrapText="1"/>
    </xf>
    <xf numFmtId="0" fontId="9" fillId="32" borderId="14" xfId="4" applyFont="1" applyFill="1" applyBorder="1" applyAlignment="1">
      <alignment horizontal="center" vertical="center" wrapText="1"/>
    </xf>
    <xf numFmtId="0" fontId="9" fillId="32" borderId="0" xfId="4" applyFont="1" applyFill="1" applyBorder="1" applyAlignment="1">
      <alignment horizontal="center" vertical="center" wrapText="1"/>
    </xf>
    <xf numFmtId="0" fontId="9" fillId="32" borderId="15" xfId="4" applyFont="1" applyFill="1" applyBorder="1" applyAlignment="1">
      <alignment horizontal="center" vertical="center" wrapText="1"/>
    </xf>
    <xf numFmtId="0" fontId="9" fillId="32" borderId="11" xfId="4" applyFont="1" applyFill="1" applyBorder="1" applyAlignment="1">
      <alignment horizontal="center" vertical="center" wrapText="1"/>
    </xf>
    <xf numFmtId="0" fontId="9" fillId="32" borderId="12" xfId="4" applyFont="1" applyFill="1" applyBorder="1" applyAlignment="1">
      <alignment horizontal="center" vertical="center" wrapText="1"/>
    </xf>
    <xf numFmtId="0" fontId="9" fillId="32" borderId="13" xfId="4" applyFont="1" applyFill="1" applyBorder="1" applyAlignment="1">
      <alignment horizontal="center" vertical="center" wrapText="1"/>
    </xf>
    <xf numFmtId="206" fontId="9" fillId="32" borderId="1" xfId="4" applyNumberFormat="1" applyFont="1" applyFill="1" applyBorder="1" applyAlignment="1">
      <alignment horizontal="center" vertical="center" wrapText="1"/>
    </xf>
    <xf numFmtId="206" fontId="9" fillId="32" borderId="2" xfId="4" applyNumberFormat="1" applyFont="1" applyFill="1" applyBorder="1" applyAlignment="1">
      <alignment horizontal="center" vertical="center" wrapText="1"/>
    </xf>
    <xf numFmtId="206" fontId="9" fillId="32" borderId="3" xfId="4" applyNumberFormat="1" applyFont="1" applyFill="1" applyBorder="1" applyAlignment="1">
      <alignment horizontal="center" vertical="center" wrapText="1"/>
    </xf>
    <xf numFmtId="0" fontId="30" fillId="5" borderId="6" xfId="8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center" vertical="center" wrapText="1"/>
    </xf>
    <xf numFmtId="0" fontId="9" fillId="33" borderId="8" xfId="3" applyFont="1" applyFill="1" applyBorder="1" applyAlignment="1">
      <alignment horizontal="center" vertical="center" wrapText="1"/>
    </xf>
    <xf numFmtId="0" fontId="9" fillId="33" borderId="9" xfId="3" applyFont="1" applyFill="1" applyBorder="1" applyAlignment="1">
      <alignment horizontal="center" vertical="center" wrapText="1"/>
    </xf>
    <xf numFmtId="0" fontId="9" fillId="33" borderId="14" xfId="3" applyFont="1" applyFill="1" applyBorder="1" applyAlignment="1">
      <alignment horizontal="center" vertical="center" wrapText="1"/>
    </xf>
    <xf numFmtId="0" fontId="9" fillId="33" borderId="0" xfId="3" applyFont="1" applyFill="1" applyBorder="1" applyAlignment="1">
      <alignment horizontal="center" vertical="center" wrapText="1"/>
    </xf>
    <xf numFmtId="0" fontId="9" fillId="33" borderId="15" xfId="3" applyFont="1" applyFill="1" applyBorder="1" applyAlignment="1">
      <alignment horizontal="center" vertical="center" wrapText="1"/>
    </xf>
    <xf numFmtId="0" fontId="9" fillId="33" borderId="11" xfId="3" applyFont="1" applyFill="1" applyBorder="1" applyAlignment="1">
      <alignment horizontal="center" vertical="center" wrapText="1"/>
    </xf>
    <xf numFmtId="0" fontId="9" fillId="33" borderId="12" xfId="3" applyFont="1" applyFill="1" applyBorder="1" applyAlignment="1">
      <alignment horizontal="center" vertical="center" wrapText="1"/>
    </xf>
    <xf numFmtId="0" fontId="9" fillId="33" borderId="13" xfId="3" applyFont="1" applyFill="1" applyBorder="1" applyAlignment="1">
      <alignment horizontal="center" vertical="center" wrapText="1"/>
    </xf>
    <xf numFmtId="206" fontId="9" fillId="33" borderId="1" xfId="3" applyNumberFormat="1" applyFont="1" applyFill="1" applyBorder="1" applyAlignment="1">
      <alignment horizontal="center" vertical="center" wrapText="1"/>
    </xf>
    <xf numFmtId="206" fontId="9" fillId="33" borderId="2" xfId="3" applyNumberFormat="1" applyFont="1" applyFill="1" applyBorder="1" applyAlignment="1">
      <alignment horizontal="center" vertical="center" wrapText="1"/>
    </xf>
    <xf numFmtId="206" fontId="9" fillId="33" borderId="3" xfId="3" applyNumberFormat="1" applyFont="1" applyFill="1" applyBorder="1" applyAlignment="1">
      <alignment horizontal="center" vertical="center" wrapText="1"/>
    </xf>
    <xf numFmtId="0" fontId="36" fillId="4" borderId="14" xfId="0" applyFont="1" applyFill="1" applyBorder="1" applyAlignment="1">
      <alignment horizontal="center" vertical="top" wrapText="1"/>
    </xf>
    <xf numFmtId="0" fontId="11" fillId="4" borderId="0" xfId="0" applyFont="1" applyFill="1" applyAlignment="1">
      <alignment horizontal="center" vertical="top" wrapText="1"/>
    </xf>
    <xf numFmtId="0" fontId="11" fillId="4" borderId="15" xfId="0" applyFont="1" applyFill="1" applyBorder="1" applyAlignment="1">
      <alignment horizontal="center" vertical="top" wrapText="1"/>
    </xf>
    <xf numFmtId="0" fontId="11" fillId="4" borderId="14" xfId="0" applyFont="1" applyFill="1" applyBorder="1" applyAlignment="1">
      <alignment horizontal="center" vertical="top" wrapText="1"/>
    </xf>
    <xf numFmtId="0" fontId="34" fillId="4" borderId="8" xfId="9" applyFont="1" applyFill="1" applyBorder="1" applyAlignment="1">
      <alignment horizontal="center" wrapText="1"/>
    </xf>
    <xf numFmtId="0" fontId="34" fillId="4" borderId="9" xfId="9" applyFont="1" applyFill="1" applyBorder="1" applyAlignment="1">
      <alignment horizontal="center" wrapText="1"/>
    </xf>
    <xf numFmtId="0" fontId="34" fillId="4" borderId="0" xfId="9" applyFont="1" applyFill="1" applyBorder="1" applyAlignment="1">
      <alignment horizontal="center" wrapText="1"/>
    </xf>
    <xf numFmtId="0" fontId="34" fillId="4" borderId="15" xfId="9" applyFont="1" applyFill="1" applyBorder="1" applyAlignment="1">
      <alignment horizontal="center" wrapText="1"/>
    </xf>
    <xf numFmtId="209" fontId="9" fillId="24" borderId="1" xfId="5" applyNumberFormat="1" applyFont="1" applyFill="1" applyBorder="1" applyAlignment="1">
      <alignment horizontal="center" vertical="center" wrapText="1"/>
    </xf>
    <xf numFmtId="209" fontId="9" fillId="24" borderId="2" xfId="5" applyNumberFormat="1" applyFont="1" applyFill="1" applyBorder="1" applyAlignment="1">
      <alignment horizontal="center" vertical="center" wrapText="1"/>
    </xf>
    <xf numFmtId="209" fontId="9" fillId="24" borderId="3" xfId="5" applyNumberFormat="1" applyFont="1" applyFill="1" applyBorder="1" applyAlignment="1">
      <alignment horizontal="center" vertical="center" wrapText="1"/>
    </xf>
    <xf numFmtId="49" fontId="78" fillId="37" borderId="7" xfId="9" applyNumberFormat="1" applyFont="1" applyFill="1" applyBorder="1" applyAlignment="1">
      <alignment horizontal="left" vertical="center" wrapText="1"/>
    </xf>
    <xf numFmtId="49" fontId="36" fillId="37" borderId="8" xfId="9" applyNumberFormat="1" applyFont="1" applyFill="1" applyBorder="1" applyAlignment="1">
      <alignment horizontal="left" vertical="center" wrapText="1"/>
    </xf>
    <xf numFmtId="49" fontId="36" fillId="37" borderId="9" xfId="9" applyNumberFormat="1" applyFont="1" applyFill="1" applyBorder="1" applyAlignment="1">
      <alignment horizontal="left" vertical="center" wrapText="1"/>
    </xf>
    <xf numFmtId="49" fontId="36" fillId="37" borderId="11" xfId="9" applyNumberFormat="1" applyFont="1" applyFill="1" applyBorder="1" applyAlignment="1">
      <alignment horizontal="left" vertical="center" wrapText="1"/>
    </xf>
    <xf numFmtId="49" fontId="36" fillId="37" borderId="12" xfId="9" applyNumberFormat="1" applyFont="1" applyFill="1" applyBorder="1" applyAlignment="1">
      <alignment horizontal="left" vertical="center" wrapText="1"/>
    </xf>
    <xf numFmtId="49" fontId="36" fillId="37" borderId="13" xfId="9" applyNumberFormat="1" applyFont="1" applyFill="1" applyBorder="1" applyAlignment="1">
      <alignment horizontal="left" vertical="center" wrapText="1"/>
    </xf>
    <xf numFmtId="223" fontId="10" fillId="24" borderId="1" xfId="5" applyNumberFormat="1" applyFont="1" applyFill="1" applyBorder="1" applyAlignment="1">
      <alignment horizontal="left" vertical="center" wrapText="1"/>
    </xf>
    <xf numFmtId="223" fontId="10" fillId="24" borderId="2" xfId="5" applyNumberFormat="1" applyFont="1" applyFill="1" applyBorder="1" applyAlignment="1">
      <alignment horizontal="left" vertical="center" wrapText="1"/>
    </xf>
    <xf numFmtId="223" fontId="10" fillId="24" borderId="3" xfId="5" applyNumberFormat="1" applyFont="1" applyFill="1" applyBorder="1" applyAlignment="1">
      <alignment horizontal="left" vertical="center" wrapText="1"/>
    </xf>
    <xf numFmtId="224" fontId="10" fillId="24" borderId="4" xfId="5" applyNumberFormat="1" applyFont="1" applyFill="1" applyBorder="1" applyAlignment="1">
      <alignment horizontal="left" vertical="center" wrapText="1"/>
    </xf>
    <xf numFmtId="0" fontId="30" fillId="28" borderId="14" xfId="8" applyFont="1" applyFill="1" applyBorder="1" applyAlignment="1">
      <alignment horizontal="left" vertical="center" wrapText="1"/>
    </xf>
    <xf numFmtId="0" fontId="38" fillId="5" borderId="4" xfId="0" applyFont="1" applyFill="1" applyBorder="1" applyAlignment="1">
      <alignment horizontal="center" vertical="center"/>
    </xf>
    <xf numFmtId="0" fontId="11" fillId="0" borderId="8" xfId="0" applyFont="1" applyBorder="1" applyAlignment="1">
      <alignment horizontal="left" vertical="center" wrapText="1"/>
    </xf>
    <xf numFmtId="0" fontId="11" fillId="0" borderId="0" xfId="0" applyFont="1" applyAlignment="1">
      <alignment horizontal="left" vertical="center" wrapText="1"/>
    </xf>
    <xf numFmtId="0" fontId="10" fillId="5" borderId="4" xfId="0" applyFont="1" applyFill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5" borderId="6" xfId="0" applyFont="1" applyFill="1" applyBorder="1" applyAlignment="1">
      <alignment horizontal="center" vertical="center" wrapText="1"/>
    </xf>
    <xf numFmtId="0" fontId="10" fillId="5" borderId="10" xfId="0" applyFont="1" applyFill="1" applyBorder="1" applyAlignment="1">
      <alignment horizontal="center" vertical="center" wrapText="1"/>
    </xf>
    <xf numFmtId="176" fontId="9" fillId="4" borderId="5" xfId="0" applyNumberFormat="1" applyFont="1" applyFill="1" applyBorder="1" applyAlignment="1">
      <alignment horizontal="center" vertical="center"/>
    </xf>
    <xf numFmtId="176" fontId="9" fillId="4" borderId="10" xfId="0" applyNumberFormat="1" applyFont="1" applyFill="1" applyBorder="1" applyAlignment="1">
      <alignment horizontal="center" vertical="center"/>
    </xf>
    <xf numFmtId="176" fontId="9" fillId="4" borderId="7" xfId="0" applyNumberFormat="1" applyFont="1" applyFill="1" applyBorder="1" applyAlignment="1">
      <alignment horizontal="center" vertical="center"/>
    </xf>
    <xf numFmtId="176" fontId="9" fillId="4" borderId="9" xfId="0" applyNumberFormat="1" applyFont="1" applyFill="1" applyBorder="1" applyAlignment="1">
      <alignment horizontal="center" vertical="center"/>
    </xf>
    <xf numFmtId="176" fontId="9" fillId="4" borderId="11" xfId="0" applyNumberFormat="1" applyFont="1" applyFill="1" applyBorder="1" applyAlignment="1">
      <alignment horizontal="center" vertical="center"/>
    </xf>
    <xf numFmtId="176" fontId="9" fillId="4" borderId="13" xfId="0" applyNumberFormat="1" applyFont="1" applyFill="1" applyBorder="1" applyAlignment="1">
      <alignment horizontal="center" vertical="center"/>
    </xf>
    <xf numFmtId="0" fontId="68" fillId="4" borderId="4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9" fillId="5" borderId="3" xfId="0" applyFont="1" applyFill="1" applyBorder="1" applyAlignment="1">
      <alignment horizontal="center" vertical="center" wrapText="1"/>
    </xf>
    <xf numFmtId="0" fontId="9" fillId="5" borderId="7" xfId="0" applyFont="1" applyFill="1" applyBorder="1" applyAlignment="1">
      <alignment horizontal="center" vertical="center" wrapText="1"/>
    </xf>
    <xf numFmtId="0" fontId="9" fillId="5" borderId="8" xfId="0" applyFont="1" applyFill="1" applyBorder="1" applyAlignment="1">
      <alignment horizontal="center" vertical="center" wrapText="1"/>
    </xf>
    <xf numFmtId="0" fontId="9" fillId="5" borderId="9" xfId="0" applyFont="1" applyFill="1" applyBorder="1" applyAlignment="1">
      <alignment horizontal="center" vertical="center" wrapText="1"/>
    </xf>
    <xf numFmtId="0" fontId="9" fillId="5" borderId="14" xfId="0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9" fillId="5" borderId="15" xfId="0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left" vertical="center" wrapText="1"/>
    </xf>
    <xf numFmtId="0" fontId="10" fillId="5" borderId="2" xfId="0" applyFont="1" applyFill="1" applyBorder="1" applyAlignment="1">
      <alignment horizontal="left" vertical="center" wrapText="1"/>
    </xf>
    <xf numFmtId="0" fontId="10" fillId="5" borderId="3" xfId="0" applyFont="1" applyFill="1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10" fillId="0" borderId="4" xfId="0" applyFont="1" applyBorder="1" applyAlignment="1">
      <alignment horizontal="center" vertical="center"/>
    </xf>
    <xf numFmtId="0" fontId="7" fillId="7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left" vertical="center" wrapText="1"/>
    </xf>
    <xf numFmtId="0" fontId="62" fillId="7" borderId="4" xfId="0" applyFont="1" applyFill="1" applyBorder="1" applyAlignment="1">
      <alignment horizontal="center" vertical="center" wrapText="1"/>
    </xf>
    <xf numFmtId="0" fontId="17" fillId="0" borderId="14" xfId="0" applyFont="1" applyBorder="1" applyAlignment="1">
      <alignment horizontal="left" vertical="center" wrapText="1"/>
    </xf>
    <xf numFmtId="0" fontId="17" fillId="0" borderId="0" xfId="0" applyFont="1" applyAlignment="1">
      <alignment horizontal="left" vertical="center" wrapText="1"/>
    </xf>
    <xf numFmtId="9" fontId="17" fillId="3" borderId="5" xfId="10" applyFont="1" applyFill="1" applyBorder="1" applyAlignment="1">
      <alignment horizontal="center" vertical="center"/>
    </xf>
    <xf numFmtId="9" fontId="17" fillId="3" borderId="6" xfId="10" applyFont="1" applyFill="1" applyBorder="1" applyAlignment="1">
      <alignment horizontal="center" vertical="center"/>
    </xf>
    <xf numFmtId="9" fontId="17" fillId="3" borderId="10" xfId="10" applyFont="1" applyFill="1" applyBorder="1" applyAlignment="1">
      <alignment horizontal="center" vertical="center"/>
    </xf>
    <xf numFmtId="0" fontId="17" fillId="3" borderId="5" xfId="10" applyNumberFormat="1" applyFont="1" applyFill="1" applyBorder="1" applyAlignment="1">
      <alignment horizontal="center" vertical="center"/>
    </xf>
    <xf numFmtId="0" fontId="17" fillId="3" borderId="6" xfId="10" applyNumberFormat="1" applyFont="1" applyFill="1" applyBorder="1" applyAlignment="1">
      <alignment horizontal="center" vertical="center"/>
    </xf>
    <xf numFmtId="0" fontId="17" fillId="3" borderId="10" xfId="10" applyNumberFormat="1" applyFont="1" applyFill="1" applyBorder="1" applyAlignment="1">
      <alignment horizontal="center" vertical="center"/>
    </xf>
    <xf numFmtId="0" fontId="17" fillId="41" borderId="4" xfId="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horizontal="center" vertical="center" wrapText="1"/>
    </xf>
    <xf numFmtId="0" fontId="17" fillId="3" borderId="4" xfId="0" applyFont="1" applyFill="1" applyBorder="1" applyAlignment="1">
      <alignment horizontal="center" vertical="center"/>
    </xf>
    <xf numFmtId="0" fontId="17" fillId="42" borderId="4" xfId="0" applyFont="1" applyFill="1" applyBorder="1" applyAlignment="1">
      <alignment horizontal="left" vertical="center" wrapText="1"/>
    </xf>
    <xf numFmtId="0" fontId="17" fillId="42" borderId="4" xfId="0" applyFont="1" applyFill="1" applyBorder="1" applyAlignment="1">
      <alignment horizontal="center" vertical="center" wrapText="1"/>
    </xf>
    <xf numFmtId="0" fontId="88" fillId="43" borderId="4" xfId="0" applyFont="1" applyFill="1" applyBorder="1" applyAlignment="1">
      <alignment horizontal="center" vertical="center"/>
    </xf>
    <xf numFmtId="0" fontId="88" fillId="6" borderId="4" xfId="0" applyFont="1" applyFill="1" applyBorder="1" applyAlignment="1">
      <alignment horizontal="center" vertical="center"/>
    </xf>
    <xf numFmtId="0" fontId="88" fillId="13" borderId="4" xfId="0" applyFont="1" applyFill="1" applyBorder="1" applyAlignment="1">
      <alignment horizontal="center" vertical="center"/>
    </xf>
    <xf numFmtId="0" fontId="17" fillId="3" borderId="7" xfId="0" applyFont="1" applyFill="1" applyBorder="1" applyAlignment="1">
      <alignment horizontal="left" vertical="center" wrapText="1"/>
    </xf>
    <xf numFmtId="0" fontId="17" fillId="3" borderId="9" xfId="0" applyFont="1" applyFill="1" applyBorder="1" applyAlignment="1">
      <alignment horizontal="left" vertical="center" wrapText="1"/>
    </xf>
    <xf numFmtId="0" fontId="17" fillId="3" borderId="14" xfId="0" applyFont="1" applyFill="1" applyBorder="1" applyAlignment="1">
      <alignment horizontal="left" vertical="center" wrapText="1"/>
    </xf>
    <xf numFmtId="0" fontId="17" fillId="3" borderId="15" xfId="0" applyFont="1" applyFill="1" applyBorder="1" applyAlignment="1">
      <alignment horizontal="left" vertical="center" wrapText="1"/>
    </xf>
    <xf numFmtId="0" fontId="17" fillId="3" borderId="11" xfId="0" applyFont="1" applyFill="1" applyBorder="1" applyAlignment="1">
      <alignment horizontal="left" vertical="center" wrapText="1"/>
    </xf>
    <xf numFmtId="0" fontId="17" fillId="3" borderId="13" xfId="0" applyFont="1" applyFill="1" applyBorder="1" applyAlignment="1">
      <alignment horizontal="left" vertical="center" wrapText="1"/>
    </xf>
    <xf numFmtId="0" fontId="17" fillId="42" borderId="4" xfId="0" applyFont="1" applyFill="1" applyBorder="1" applyAlignment="1">
      <alignment horizontal="center" vertical="center"/>
    </xf>
    <xf numFmtId="0" fontId="6" fillId="9" borderId="4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center" vertical="center" wrapText="1"/>
    </xf>
    <xf numFmtId="0" fontId="7" fillId="10" borderId="4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vertical="center" wrapText="1"/>
    </xf>
    <xf numFmtId="0" fontId="6" fillId="11" borderId="10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0" fillId="0" borderId="12" xfId="0" applyBorder="1" applyAlignment="1">
      <alignment horizontal="left" vertical="center" wrapText="1"/>
    </xf>
    <xf numFmtId="0" fontId="7" fillId="6" borderId="4" xfId="0" applyFont="1" applyFill="1" applyBorder="1" applyAlignment="1">
      <alignment horizontal="center" vertical="center" wrapText="1"/>
    </xf>
    <xf numFmtId="0" fontId="7" fillId="6" borderId="5" xfId="0" applyFont="1" applyFill="1" applyBorder="1" applyAlignment="1">
      <alignment horizontal="center" vertical="center" wrapText="1"/>
    </xf>
    <xf numFmtId="0" fontId="4" fillId="6" borderId="10" xfId="0" applyFont="1" applyFill="1" applyBorder="1" applyAlignment="1">
      <alignment horizontal="center" vertical="top" wrapText="1"/>
    </xf>
    <xf numFmtId="0" fontId="6" fillId="3" borderId="5" xfId="0" applyFont="1" applyFill="1" applyBorder="1" applyAlignment="1">
      <alignment horizontal="center" vertical="center" wrapText="1"/>
    </xf>
    <xf numFmtId="0" fontId="6" fillId="3" borderId="10" xfId="0" applyFont="1" applyFill="1" applyBorder="1" applyAlignment="1">
      <alignment horizontal="center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6" fillId="3" borderId="6" xfId="0" applyFont="1" applyFill="1" applyBorder="1" applyAlignment="1">
      <alignment horizontal="center" vertical="center" wrapText="1"/>
    </xf>
    <xf numFmtId="0" fontId="6" fillId="9" borderId="5" xfId="0" applyFont="1" applyFill="1" applyBorder="1" applyAlignment="1">
      <alignment horizontal="center" vertical="center" wrapText="1"/>
    </xf>
    <xf numFmtId="0" fontId="6" fillId="9" borderId="6" xfId="0" applyFont="1" applyFill="1" applyBorder="1" applyAlignment="1">
      <alignment horizontal="center" vertical="center" wrapText="1"/>
    </xf>
    <xf numFmtId="0" fontId="6" fillId="9" borderId="10" xfId="0" applyFont="1" applyFill="1" applyBorder="1" applyAlignment="1">
      <alignment horizontal="center" vertical="center" wrapText="1"/>
    </xf>
    <xf numFmtId="0" fontId="4" fillId="9" borderId="5" xfId="0" applyFont="1" applyFill="1" applyBorder="1" applyAlignment="1">
      <alignment horizontal="center" vertical="center" wrapText="1"/>
    </xf>
    <xf numFmtId="0" fontId="4" fillId="9" borderId="6" xfId="0" applyFont="1" applyFill="1" applyBorder="1" applyAlignment="1">
      <alignment horizontal="center" vertical="center" wrapText="1"/>
    </xf>
    <xf numFmtId="0" fontId="4" fillId="9" borderId="10" xfId="0" applyFont="1" applyFill="1" applyBorder="1" applyAlignment="1">
      <alignment horizontal="center" vertical="center" wrapText="1"/>
    </xf>
    <xf numFmtId="0" fontId="16" fillId="11" borderId="4" xfId="0" applyFont="1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4" fillId="11" borderId="4" xfId="0" applyFont="1" applyFill="1" applyBorder="1" applyAlignment="1">
      <alignment horizontal="center" vertical="center" wrapText="1"/>
    </xf>
    <xf numFmtId="0" fontId="17" fillId="11" borderId="10" xfId="0" applyFont="1" applyFill="1" applyBorder="1" applyAlignment="1">
      <alignment horizontal="left" vertical="center" wrapText="1"/>
    </xf>
    <xf numFmtId="0" fontId="17" fillId="11" borderId="4" xfId="0" applyFont="1" applyFill="1" applyBorder="1" applyAlignment="1">
      <alignment horizontal="left" vertical="center" wrapText="1"/>
    </xf>
    <xf numFmtId="0" fontId="4" fillId="11" borderId="5" xfId="0" applyFont="1" applyFill="1" applyBorder="1" applyAlignment="1">
      <alignment horizontal="center" vertical="center" wrapText="1"/>
    </xf>
    <xf numFmtId="0" fontId="4" fillId="11" borderId="6" xfId="0" applyFont="1" applyFill="1" applyBorder="1" applyAlignment="1">
      <alignment horizontal="center" vertical="center" wrapText="1"/>
    </xf>
    <xf numFmtId="0" fontId="4" fillId="11" borderId="10" xfId="0" applyFont="1" applyFill="1" applyBorder="1" applyAlignment="1">
      <alignment horizontal="center" vertical="center" wrapText="1"/>
    </xf>
    <xf numFmtId="0" fontId="4" fillId="8" borderId="4" xfId="0" applyFont="1" applyFill="1" applyBorder="1" applyAlignment="1">
      <alignment horizontal="left" vertical="center" wrapText="1"/>
    </xf>
    <xf numFmtId="0" fontId="7" fillId="2" borderId="7" xfId="0" applyFont="1" applyFill="1" applyBorder="1" applyAlignment="1">
      <alignment horizontal="center" vertical="center" wrapText="1"/>
    </xf>
    <xf numFmtId="0" fontId="7" fillId="2" borderId="8" xfId="0" applyFont="1" applyFill="1" applyBorder="1" applyAlignment="1">
      <alignment horizontal="center" vertical="center" wrapText="1"/>
    </xf>
    <xf numFmtId="0" fontId="7" fillId="2" borderId="14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top" wrapText="1"/>
    </xf>
    <xf numFmtId="0" fontId="7" fillId="2" borderId="12" xfId="0" applyFont="1" applyFill="1" applyBorder="1" applyAlignment="1">
      <alignment horizontal="center" vertical="top" wrapText="1"/>
    </xf>
    <xf numFmtId="0" fontId="6" fillId="8" borderId="4" xfId="0" applyFont="1" applyFill="1" applyBorder="1" applyAlignment="1">
      <alignment horizontal="center" vertical="center" wrapText="1"/>
    </xf>
    <xf numFmtId="0" fontId="7" fillId="7" borderId="7" xfId="0" applyFont="1" applyFill="1" applyBorder="1" applyAlignment="1">
      <alignment horizontal="center" vertical="center" wrapText="1"/>
    </xf>
    <xf numFmtId="0" fontId="7" fillId="7" borderId="8" xfId="0" applyFont="1" applyFill="1" applyBorder="1" applyAlignment="1">
      <alignment horizontal="center" vertical="center" wrapText="1"/>
    </xf>
    <xf numFmtId="0" fontId="7" fillId="7" borderId="9" xfId="0" applyFont="1" applyFill="1" applyBorder="1" applyAlignment="1">
      <alignment horizontal="center" vertical="center" wrapText="1"/>
    </xf>
    <xf numFmtId="0" fontId="7" fillId="7" borderId="11" xfId="0" applyFont="1" applyFill="1" applyBorder="1" applyAlignment="1">
      <alignment horizontal="center" vertical="center" wrapText="1"/>
    </xf>
    <xf numFmtId="0" fontId="7" fillId="7" borderId="12" xfId="0" applyFont="1" applyFill="1" applyBorder="1" applyAlignment="1">
      <alignment horizontal="center" vertical="center" wrapText="1"/>
    </xf>
    <xf numFmtId="0" fontId="7" fillId="7" borderId="13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wrapText="1"/>
    </xf>
    <xf numFmtId="0" fontId="16" fillId="11" borderId="4" xfId="0" applyFont="1" applyFill="1" applyBorder="1" applyAlignment="1">
      <alignment horizontal="center" wrapText="1"/>
    </xf>
    <xf numFmtId="0" fontId="16" fillId="11" borderId="5" xfId="0" applyFont="1" applyFill="1" applyBorder="1" applyAlignment="1">
      <alignment horizontal="center" wrapText="1"/>
    </xf>
    <xf numFmtId="0" fontId="4" fillId="3" borderId="5" xfId="0" applyFont="1" applyFill="1" applyBorder="1" applyAlignment="1">
      <alignment horizontal="center" vertical="center" wrapText="1"/>
    </xf>
    <xf numFmtId="0" fontId="4" fillId="3" borderId="6" xfId="0" applyFont="1" applyFill="1" applyBorder="1" applyAlignment="1">
      <alignment horizontal="center" vertical="center" wrapText="1"/>
    </xf>
    <xf numFmtId="0" fontId="4" fillId="3" borderId="10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4" fillId="13" borderId="4" xfId="0" applyFont="1" applyFill="1" applyBorder="1" applyAlignment="1">
      <alignment horizontal="center" vertical="center" wrapText="1"/>
    </xf>
    <xf numFmtId="0" fontId="7" fillId="12" borderId="4" xfId="0" applyFont="1" applyFill="1" applyBorder="1" applyAlignment="1">
      <alignment horizontal="center" vertical="center" wrapText="1"/>
    </xf>
    <xf numFmtId="0" fontId="4" fillId="2" borderId="10" xfId="0" applyFont="1" applyFill="1" applyBorder="1" applyAlignment="1">
      <alignment horizontal="center" vertical="top" wrapText="1"/>
    </xf>
    <xf numFmtId="0" fontId="7" fillId="2" borderId="10" xfId="0" applyFont="1" applyFill="1" applyBorder="1" applyAlignment="1">
      <alignment horizontal="center" vertical="top" wrapText="1"/>
    </xf>
    <xf numFmtId="0" fontId="6" fillId="8" borderId="5" xfId="0" applyFont="1" applyFill="1" applyBorder="1" applyAlignment="1">
      <alignment horizontal="center" vertical="center" wrapText="1"/>
    </xf>
    <xf numFmtId="0" fontId="6" fillId="8" borderId="6" xfId="0" applyFont="1" applyFill="1" applyBorder="1" applyAlignment="1">
      <alignment horizontal="center" vertical="center" wrapText="1"/>
    </xf>
    <xf numFmtId="0" fontId="6" fillId="8" borderId="10" xfId="0" applyFont="1" applyFill="1" applyBorder="1" applyAlignment="1">
      <alignment horizontal="center" vertical="center" wrapText="1"/>
    </xf>
    <xf numFmtId="0" fontId="4" fillId="8" borderId="7" xfId="0" applyFont="1" applyFill="1" applyBorder="1" applyAlignment="1">
      <alignment horizontal="left" vertical="center" wrapText="1"/>
    </xf>
    <xf numFmtId="0" fontId="4" fillId="8" borderId="8" xfId="0" applyFont="1" applyFill="1" applyBorder="1" applyAlignment="1">
      <alignment horizontal="left" vertical="center" wrapText="1"/>
    </xf>
    <xf numFmtId="0" fontId="4" fillId="8" borderId="9" xfId="0" applyFont="1" applyFill="1" applyBorder="1" applyAlignment="1">
      <alignment horizontal="left" vertical="center" wrapText="1"/>
    </xf>
    <xf numFmtId="0" fontId="4" fillId="8" borderId="11" xfId="0" applyFont="1" applyFill="1" applyBorder="1" applyAlignment="1">
      <alignment horizontal="left" vertical="center" wrapText="1"/>
    </xf>
    <xf numFmtId="0" fontId="4" fillId="8" borderId="12" xfId="0" applyFont="1" applyFill="1" applyBorder="1" applyAlignment="1">
      <alignment horizontal="left" vertical="center" wrapText="1"/>
    </xf>
    <xf numFmtId="0" fontId="4" fillId="8" borderId="13" xfId="0" applyFont="1" applyFill="1" applyBorder="1" applyAlignment="1">
      <alignment horizontal="left" vertical="center" wrapText="1"/>
    </xf>
    <xf numFmtId="0" fontId="4" fillId="6" borderId="11" xfId="0" applyFont="1" applyFill="1" applyBorder="1" applyAlignment="1">
      <alignment horizontal="center" vertical="top" wrapText="1"/>
    </xf>
    <xf numFmtId="0" fontId="4" fillId="6" borderId="12" xfId="0" applyFont="1" applyFill="1" applyBorder="1" applyAlignment="1">
      <alignment horizontal="center" vertical="top" wrapText="1"/>
    </xf>
    <xf numFmtId="0" fontId="6" fillId="3" borderId="1" xfId="0" applyFont="1" applyFill="1" applyBorder="1" applyAlignment="1">
      <alignment horizontal="center" vertical="center" wrapText="1"/>
    </xf>
    <xf numFmtId="0" fontId="6" fillId="3" borderId="2" xfId="0" applyFont="1" applyFill="1" applyBorder="1" applyAlignment="1">
      <alignment horizontal="center" vertical="center" wrapText="1"/>
    </xf>
    <xf numFmtId="0" fontId="16" fillId="13" borderId="4" xfId="0" applyFont="1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18" fillId="13" borderId="4" xfId="0" applyFont="1" applyFill="1" applyBorder="1" applyAlignment="1">
      <alignment horizontal="center" vertical="center" wrapText="1"/>
    </xf>
    <xf numFmtId="0" fontId="6" fillId="13" borderId="5" xfId="0" applyFont="1" applyFill="1" applyBorder="1" applyAlignment="1">
      <alignment horizontal="center" vertical="center" wrapText="1"/>
    </xf>
    <xf numFmtId="0" fontId="6" fillId="13" borderId="6" xfId="0" applyFont="1" applyFill="1" applyBorder="1" applyAlignment="1">
      <alignment horizontal="center" vertical="center" wrapText="1"/>
    </xf>
    <xf numFmtId="0" fontId="6" fillId="13" borderId="10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center" vertical="center" wrapText="1"/>
    </xf>
    <xf numFmtId="0" fontId="4" fillId="13" borderId="6" xfId="0" applyFont="1" applyFill="1" applyBorder="1" applyAlignment="1">
      <alignment horizontal="center" vertical="center" wrapText="1"/>
    </xf>
    <xf numFmtId="0" fontId="4" fillId="13" borderId="10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4" fillId="13" borderId="6" xfId="0" applyFont="1" applyFill="1" applyBorder="1" applyAlignment="1">
      <alignment horizontal="left" vertical="center" wrapText="1"/>
    </xf>
    <xf numFmtId="0" fontId="4" fillId="13" borderId="10" xfId="0" applyFont="1" applyFill="1" applyBorder="1" applyAlignment="1">
      <alignment horizontal="left" vertical="center" wrapText="1"/>
    </xf>
    <xf numFmtId="0" fontId="16" fillId="3" borderId="4" xfId="0" applyFont="1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18" fillId="3" borderId="4" xfId="0" applyFont="1" applyFill="1" applyBorder="1" applyAlignment="1">
      <alignment horizontal="center" vertical="center" wrapText="1"/>
    </xf>
    <xf numFmtId="0" fontId="16" fillId="11" borderId="5" xfId="0" applyFont="1" applyFill="1" applyBorder="1" applyAlignment="1">
      <alignment horizontal="center" vertical="center" wrapText="1"/>
    </xf>
    <xf numFmtId="0" fontId="16" fillId="11" borderId="6" xfId="0" applyFont="1" applyFill="1" applyBorder="1" applyAlignment="1">
      <alignment horizontal="center" vertical="center" wrapText="1"/>
    </xf>
    <xf numFmtId="0" fontId="16" fillId="11" borderId="10" xfId="0" applyFont="1" applyFill="1" applyBorder="1" applyAlignment="1">
      <alignment horizontal="center" vertical="center" wrapText="1"/>
    </xf>
    <xf numFmtId="0" fontId="16" fillId="9" borderId="4" xfId="0" applyFont="1" applyFill="1" applyBorder="1" applyAlignment="1">
      <alignment horizontal="center" vertical="center" wrapText="1"/>
    </xf>
    <xf numFmtId="0" fontId="0" fillId="9" borderId="4" xfId="0" applyFill="1" applyBorder="1" applyAlignment="1">
      <alignment horizontal="center" vertical="center" wrapText="1"/>
    </xf>
    <xf numFmtId="0" fontId="16" fillId="9" borderId="5" xfId="0" applyFont="1" applyFill="1" applyBorder="1" applyAlignment="1">
      <alignment horizontal="center" vertical="center" wrapText="1"/>
    </xf>
    <xf numFmtId="0" fontId="16" fillId="9" borderId="6" xfId="0" applyFont="1" applyFill="1" applyBorder="1" applyAlignment="1">
      <alignment horizontal="center" vertical="center" wrapText="1"/>
    </xf>
    <xf numFmtId="0" fontId="16" fillId="9" borderId="10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wrapText="1"/>
    </xf>
    <xf numFmtId="0" fontId="17" fillId="11" borderId="10" xfId="0" applyFont="1" applyFill="1" applyBorder="1" applyAlignment="1">
      <alignment horizontal="center" vertical="top" wrapText="1"/>
    </xf>
    <xf numFmtId="0" fontId="17" fillId="11" borderId="4" xfId="0" applyFont="1" applyFill="1" applyBorder="1" applyAlignment="1">
      <alignment horizontal="center" vertical="top" wrapText="1"/>
    </xf>
    <xf numFmtId="0" fontId="19" fillId="8" borderId="4" xfId="0" applyFont="1" applyFill="1" applyBorder="1" applyAlignment="1">
      <alignment horizontal="center" vertical="center" wrapText="1"/>
    </xf>
    <xf numFmtId="0" fontId="7" fillId="2" borderId="4" xfId="0" applyFont="1" applyFill="1" applyBorder="1" applyAlignment="1">
      <alignment horizontal="center" vertical="center" wrapText="1"/>
    </xf>
    <xf numFmtId="0" fontId="7" fillId="2" borderId="5" xfId="0" applyFont="1" applyFill="1" applyBorder="1" applyAlignment="1">
      <alignment horizontal="center" vertical="center" wrapText="1"/>
    </xf>
    <xf numFmtId="0" fontId="4" fillId="8" borderId="1" xfId="0" applyFont="1" applyFill="1" applyBorder="1" applyAlignment="1">
      <alignment horizontal="left" vertical="center" wrapText="1"/>
    </xf>
    <xf numFmtId="0" fontId="4" fillId="8" borderId="2" xfId="0" applyFont="1" applyFill="1" applyBorder="1" applyAlignment="1">
      <alignment horizontal="left" vertical="center" wrapText="1"/>
    </xf>
    <xf numFmtId="0" fontId="4" fillId="8" borderId="3" xfId="0" applyFont="1" applyFill="1" applyBorder="1" applyAlignment="1">
      <alignment horizontal="left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4" fillId="9" borderId="5" xfId="0" applyFont="1" applyFill="1" applyBorder="1" applyAlignment="1">
      <alignment horizontal="left" vertical="center" wrapText="1"/>
    </xf>
    <xf numFmtId="0" fontId="4" fillId="9" borderId="6" xfId="0" applyFont="1" applyFill="1" applyBorder="1" applyAlignment="1">
      <alignment horizontal="left" vertical="center" wrapText="1"/>
    </xf>
    <xf numFmtId="0" fontId="4" fillId="9" borderId="10" xfId="0" applyFont="1" applyFill="1" applyBorder="1" applyAlignment="1">
      <alignment horizontal="left" vertical="center" wrapText="1"/>
    </xf>
    <xf numFmtId="0" fontId="7" fillId="39" borderId="0" xfId="0" applyFont="1" applyFill="1" applyAlignment="1">
      <alignment horizontal="center" vertical="center"/>
    </xf>
    <xf numFmtId="0" fontId="7" fillId="39" borderId="12" xfId="0" applyFont="1" applyFill="1" applyBorder="1" applyAlignment="1">
      <alignment horizontal="center" vertical="center"/>
    </xf>
    <xf numFmtId="227" fontId="76" fillId="40" borderId="4" xfId="0" applyNumberFormat="1" applyFont="1" applyFill="1" applyBorder="1" applyAlignment="1">
      <alignment horizontal="center" vertical="center"/>
    </xf>
    <xf numFmtId="228" fontId="76" fillId="40" borderId="4" xfId="0" applyNumberFormat="1" applyFont="1" applyFill="1" applyBorder="1" applyAlignment="1">
      <alignment horizontal="center" vertical="center" wrapText="1"/>
    </xf>
    <xf numFmtId="0" fontId="4" fillId="40" borderId="1" xfId="0" applyFont="1" applyFill="1" applyBorder="1" applyAlignment="1">
      <alignment horizontal="left" vertical="center"/>
    </xf>
    <xf numFmtId="0" fontId="4" fillId="40" borderId="2" xfId="0" applyFont="1" applyFill="1" applyBorder="1" applyAlignment="1">
      <alignment horizontal="left" vertical="center"/>
    </xf>
    <xf numFmtId="0" fontId="4" fillId="40" borderId="3" xfId="0" applyFont="1" applyFill="1" applyBorder="1" applyAlignment="1">
      <alignment horizontal="left" vertical="center"/>
    </xf>
    <xf numFmtId="0" fontId="3" fillId="14" borderId="40" xfId="0" applyFont="1" applyFill="1" applyBorder="1" applyAlignment="1">
      <alignment horizontal="center" vertical="center"/>
    </xf>
    <xf numFmtId="0" fontId="3" fillId="14" borderId="5" xfId="0" applyFont="1" applyFill="1" applyBorder="1" applyAlignment="1">
      <alignment horizontal="center" vertical="center"/>
    </xf>
    <xf numFmtId="0" fontId="4" fillId="14" borderId="5" xfId="0" applyFont="1" applyFill="1" applyBorder="1" applyAlignment="1">
      <alignment horizontal="left" vertical="center"/>
    </xf>
    <xf numFmtId="0" fontId="4" fillId="14" borderId="7" xfId="0" applyFont="1" applyFill="1" applyBorder="1" applyAlignment="1">
      <alignment horizontal="left" vertical="center"/>
    </xf>
    <xf numFmtId="0" fontId="4" fillId="14" borderId="43" xfId="0" applyFont="1" applyFill="1" applyBorder="1" applyAlignment="1">
      <alignment horizontal="left" vertical="center"/>
    </xf>
    <xf numFmtId="0" fontId="7" fillId="8" borderId="16" xfId="0" applyFont="1" applyFill="1" applyBorder="1" applyAlignment="1">
      <alignment horizontal="center" vertical="center"/>
    </xf>
    <xf numFmtId="0" fontId="7" fillId="8" borderId="17" xfId="0" applyFont="1" applyFill="1" applyBorder="1" applyAlignment="1">
      <alignment horizontal="center" vertical="center"/>
    </xf>
    <xf numFmtId="0" fontId="7" fillId="8" borderId="33" xfId="0" applyFont="1" applyFill="1" applyBorder="1" applyAlignment="1">
      <alignment horizontal="center" vertical="center"/>
    </xf>
    <xf numFmtId="0" fontId="7" fillId="8" borderId="18" xfId="0" applyFont="1" applyFill="1" applyBorder="1" applyAlignment="1">
      <alignment horizontal="center" vertical="center"/>
    </xf>
    <xf numFmtId="0" fontId="7" fillId="8" borderId="19" xfId="0" applyFont="1" applyFill="1" applyBorder="1" applyAlignment="1">
      <alignment horizontal="center" vertical="center"/>
    </xf>
    <xf numFmtId="0" fontId="7" fillId="8" borderId="4" xfId="0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7" fillId="8" borderId="20" xfId="0" applyFont="1" applyFill="1" applyBorder="1" applyAlignment="1">
      <alignment horizontal="center" vertical="center"/>
    </xf>
    <xf numFmtId="0" fontId="3" fillId="14" borderId="21" xfId="0" applyFont="1" applyFill="1" applyBorder="1" applyAlignment="1">
      <alignment horizontal="center" vertical="center"/>
    </xf>
    <xf numFmtId="0" fontId="3" fillId="14" borderId="3" xfId="0" applyFont="1" applyFill="1" applyBorder="1" applyAlignment="1">
      <alignment horizontal="center" vertical="center"/>
    </xf>
    <xf numFmtId="0" fontId="4" fillId="14" borderId="1" xfId="0" applyFont="1" applyFill="1" applyBorder="1" applyAlignment="1">
      <alignment horizontal="left" vertical="center"/>
    </xf>
    <xf numFmtId="0" fontId="4" fillId="14" borderId="2" xfId="0" applyFont="1" applyFill="1" applyBorder="1" applyAlignment="1">
      <alignment horizontal="left" vertical="center"/>
    </xf>
    <xf numFmtId="0" fontId="4" fillId="14" borderId="22" xfId="0" applyFont="1" applyFill="1" applyBorder="1" applyAlignment="1">
      <alignment horizontal="left" vertical="center"/>
    </xf>
    <xf numFmtId="0" fontId="7" fillId="8" borderId="26" xfId="0" applyFont="1" applyFill="1" applyBorder="1" applyAlignment="1">
      <alignment horizontal="center" vertical="center"/>
    </xf>
    <xf numFmtId="0" fontId="7" fillId="8" borderId="27" xfId="0" applyFont="1" applyFill="1" applyBorder="1" applyAlignment="1">
      <alignment horizontal="center" vertical="center"/>
    </xf>
    <xf numFmtId="0" fontId="7" fillId="8" borderId="28" xfId="0" applyFont="1" applyFill="1" applyBorder="1" applyAlignment="1">
      <alignment horizontal="center" vertical="center"/>
    </xf>
    <xf numFmtId="0" fontId="7" fillId="8" borderId="32" xfId="0" applyFont="1" applyFill="1" applyBorder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7" fillId="8" borderId="37" xfId="0" applyFont="1" applyFill="1" applyBorder="1" applyAlignment="1">
      <alignment horizontal="center" vertical="center"/>
    </xf>
    <xf numFmtId="0" fontId="3" fillId="8" borderId="16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/>
    </xf>
    <xf numFmtId="0" fontId="3" fillId="8" borderId="23" xfId="0" applyFont="1" applyFill="1" applyBorder="1" applyAlignment="1">
      <alignment horizontal="center" vertical="center"/>
    </xf>
    <xf numFmtId="0" fontId="3" fillId="8" borderId="24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 wrapText="1"/>
    </xf>
    <xf numFmtId="0" fontId="3" fillId="8" borderId="24" xfId="0" applyFont="1" applyFill="1" applyBorder="1" applyAlignment="1">
      <alignment horizontal="center" vertical="center" wrapText="1"/>
    </xf>
    <xf numFmtId="0" fontId="3" fillId="8" borderId="33" xfId="0" applyFont="1" applyFill="1" applyBorder="1" applyAlignment="1">
      <alignment horizontal="center" vertical="center"/>
    </xf>
    <xf numFmtId="0" fontId="3" fillId="8" borderId="18" xfId="0" applyFont="1" applyFill="1" applyBorder="1" applyAlignment="1">
      <alignment horizontal="center" vertical="center"/>
    </xf>
    <xf numFmtId="0" fontId="4" fillId="9" borderId="46" xfId="0" applyFont="1" applyFill="1" applyBorder="1" applyAlignment="1">
      <alignment horizontal="center" vertical="center"/>
    </xf>
    <xf numFmtId="0" fontId="4" fillId="9" borderId="19" xfId="0" applyFont="1" applyFill="1" applyBorder="1" applyAlignment="1">
      <alignment horizontal="center" vertical="center"/>
    </xf>
    <xf numFmtId="0" fontId="4" fillId="9" borderId="40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1" borderId="46" xfId="0" applyFont="1" applyFill="1" applyBorder="1" applyAlignment="1">
      <alignment horizontal="center" vertical="center"/>
    </xf>
    <xf numFmtId="0" fontId="17" fillId="9" borderId="0" xfId="0" applyFont="1" applyFill="1" applyAlignment="1">
      <alignment horizontal="left" vertical="center" wrapText="1"/>
    </xf>
    <xf numFmtId="0" fontId="0" fillId="0" borderId="37" xfId="0" applyBorder="1" applyAlignment="1">
      <alignment horizontal="left" vertical="center" wrapText="1"/>
    </xf>
    <xf numFmtId="0" fontId="17" fillId="9" borderId="8" xfId="0" applyFont="1" applyFill="1" applyBorder="1" applyAlignment="1">
      <alignment horizontal="left" vertical="center" wrapText="1"/>
    </xf>
    <xf numFmtId="0" fontId="17" fillId="9" borderId="39" xfId="0" applyFont="1" applyFill="1" applyBorder="1" applyAlignment="1">
      <alignment horizontal="left" vertical="center" wrapText="1"/>
    </xf>
    <xf numFmtId="0" fontId="4" fillId="13" borderId="35" xfId="0" applyFont="1" applyFill="1" applyBorder="1" applyAlignment="1">
      <alignment horizontal="center" vertical="center" wrapText="1"/>
    </xf>
    <xf numFmtId="0" fontId="4" fillId="13" borderId="41" xfId="0" applyFont="1" applyFill="1" applyBorder="1" applyAlignment="1">
      <alignment horizontal="center" vertical="center"/>
    </xf>
    <xf numFmtId="0" fontId="4" fillId="13" borderId="36" xfId="0" applyFont="1" applyFill="1" applyBorder="1" applyAlignment="1">
      <alignment horizontal="center" vertical="center"/>
    </xf>
    <xf numFmtId="0" fontId="17" fillId="13" borderId="47" xfId="0" applyFont="1" applyFill="1" applyBorder="1" applyAlignment="1">
      <alignment horizontal="center" vertical="center" wrapText="1"/>
    </xf>
    <xf numFmtId="0" fontId="17" fillId="13" borderId="6" xfId="0" applyFont="1" applyFill="1" applyBorder="1" applyAlignment="1">
      <alignment horizontal="center" vertical="center" wrapText="1"/>
    </xf>
    <xf numFmtId="0" fontId="17" fillId="13" borderId="45" xfId="0" applyFont="1" applyFill="1" applyBorder="1" applyAlignment="1">
      <alignment horizontal="center" vertical="center" wrapText="1"/>
    </xf>
    <xf numFmtId="0" fontId="5" fillId="14" borderId="0" xfId="0" applyFont="1" applyFill="1" applyAlignment="1">
      <alignment horizontal="left" vertical="center" wrapText="1"/>
    </xf>
    <xf numFmtId="0" fontId="7" fillId="8" borderId="23" xfId="0" applyFont="1" applyFill="1" applyBorder="1" applyAlignment="1">
      <alignment horizontal="center" vertical="center"/>
    </xf>
    <xf numFmtId="0" fontId="7" fillId="8" borderId="24" xfId="0" applyFont="1" applyFill="1" applyBorder="1" applyAlignment="1">
      <alignment horizontal="center" vertical="center"/>
    </xf>
    <xf numFmtId="0" fontId="7" fillId="8" borderId="34" xfId="0" applyFont="1" applyFill="1" applyBorder="1" applyAlignment="1">
      <alignment horizontal="center" vertical="center"/>
    </xf>
    <xf numFmtId="0" fontId="7" fillId="8" borderId="25" xfId="0" applyFont="1" applyFill="1" applyBorder="1" applyAlignment="1">
      <alignment horizontal="center" vertical="center"/>
    </xf>
    <xf numFmtId="0" fontId="6" fillId="9" borderId="16" xfId="0" applyFont="1" applyFill="1" applyBorder="1" applyAlignment="1">
      <alignment horizontal="center" vertical="center"/>
    </xf>
    <xf numFmtId="0" fontId="6" fillId="9" borderId="17" xfId="0" applyFont="1" applyFill="1" applyBorder="1" applyAlignment="1">
      <alignment horizontal="center" vertical="center"/>
    </xf>
    <xf numFmtId="0" fontId="6" fillId="9" borderId="33" xfId="0" applyFont="1" applyFill="1" applyBorder="1" applyAlignment="1">
      <alignment horizontal="center" vertical="center"/>
    </xf>
    <xf numFmtId="0" fontId="6" fillId="9" borderId="18" xfId="0" applyFont="1" applyFill="1" applyBorder="1" applyAlignment="1">
      <alignment horizontal="center" vertical="center"/>
    </xf>
    <xf numFmtId="0" fontId="6" fillId="9" borderId="19" xfId="0" applyFont="1" applyFill="1" applyBorder="1" applyAlignment="1">
      <alignment horizontal="center" vertical="center"/>
    </xf>
    <xf numFmtId="0" fontId="6" fillId="9" borderId="4" xfId="0" applyFont="1" applyFill="1" applyBorder="1" applyAlignment="1">
      <alignment horizontal="center" vertical="center"/>
    </xf>
    <xf numFmtId="0" fontId="6" fillId="9" borderId="1" xfId="0" applyFont="1" applyFill="1" applyBorder="1" applyAlignment="1">
      <alignment horizontal="center" vertical="center"/>
    </xf>
    <xf numFmtId="0" fontId="6" fillId="9" borderId="20" xfId="0" applyFont="1" applyFill="1" applyBorder="1" applyAlignment="1">
      <alignment horizontal="center" vertical="center"/>
    </xf>
    <xf numFmtId="0" fontId="3" fillId="9" borderId="19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5" fillId="9" borderId="38" xfId="0" applyFont="1" applyFill="1" applyBorder="1" applyAlignment="1">
      <alignment horizontal="left" vertical="center" wrapText="1"/>
    </xf>
    <xf numFmtId="0" fontId="5" fillId="9" borderId="8" xfId="0" applyFont="1" applyFill="1" applyBorder="1" applyAlignment="1">
      <alignment horizontal="left" vertical="center" wrapText="1"/>
    </xf>
    <xf numFmtId="0" fontId="5" fillId="9" borderId="39" xfId="0" applyFont="1" applyFill="1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 wrapText="1"/>
    </xf>
    <xf numFmtId="0" fontId="5" fillId="9" borderId="30" xfId="0" applyFont="1" applyFill="1" applyBorder="1" applyAlignment="1">
      <alignment horizontal="left" vertical="center" wrapText="1"/>
    </xf>
    <xf numFmtId="0" fontId="5" fillId="9" borderId="31" xfId="0" applyFont="1" applyFill="1" applyBorder="1" applyAlignment="1">
      <alignment horizontal="left" vertical="center" wrapText="1"/>
    </xf>
    <xf numFmtId="0" fontId="6" fillId="9" borderId="26" xfId="0" applyFont="1" applyFill="1" applyBorder="1" applyAlignment="1">
      <alignment horizontal="center" vertical="center"/>
    </xf>
    <xf numFmtId="0" fontId="6" fillId="9" borderId="27" xfId="0" applyFont="1" applyFill="1" applyBorder="1" applyAlignment="1">
      <alignment horizontal="center" vertical="center"/>
    </xf>
    <xf numFmtId="0" fontId="6" fillId="9" borderId="28" xfId="0" applyFont="1" applyFill="1" applyBorder="1" applyAlignment="1">
      <alignment horizontal="center" vertical="center"/>
    </xf>
    <xf numFmtId="0" fontId="6" fillId="9" borderId="32" xfId="0" applyFont="1" applyFill="1" applyBorder="1" applyAlignment="1">
      <alignment horizontal="center" vertical="center"/>
    </xf>
    <xf numFmtId="0" fontId="6" fillId="9" borderId="0" xfId="0" applyFont="1" applyFill="1" applyAlignment="1">
      <alignment horizontal="center" vertical="center"/>
    </xf>
    <xf numFmtId="0" fontId="6" fillId="9" borderId="37" xfId="0" applyFont="1" applyFill="1" applyBorder="1" applyAlignment="1">
      <alignment horizontal="center" vertical="center"/>
    </xf>
    <xf numFmtId="0" fontId="4" fillId="14" borderId="4" xfId="0" applyFont="1" applyFill="1" applyBorder="1" applyAlignment="1">
      <alignment horizontal="left" vertical="center" wrapText="1"/>
    </xf>
    <xf numFmtId="0" fontId="4" fillId="14" borderId="20" xfId="0" applyFont="1" applyFill="1" applyBorder="1" applyAlignment="1">
      <alignment horizontal="left" vertical="center" wrapText="1"/>
    </xf>
    <xf numFmtId="0" fontId="3" fillId="14" borderId="19" xfId="0" applyFont="1" applyFill="1" applyBorder="1" applyAlignment="1">
      <alignment horizontal="center" vertical="center"/>
    </xf>
    <xf numFmtId="0" fontId="3" fillId="14" borderId="4" xfId="0" applyFont="1" applyFill="1" applyBorder="1" applyAlignment="1">
      <alignment horizontal="center" vertical="center"/>
    </xf>
    <xf numFmtId="0" fontId="6" fillId="11" borderId="32" xfId="0" applyFont="1" applyFill="1" applyBorder="1" applyAlignment="1">
      <alignment horizontal="center" vertical="center"/>
    </xf>
    <xf numFmtId="0" fontId="6" fillId="11" borderId="0" xfId="0" applyFont="1" applyFill="1" applyAlignment="1">
      <alignment horizontal="center" vertical="center"/>
    </xf>
    <xf numFmtId="0" fontId="6" fillId="11" borderId="37" xfId="0" applyFont="1" applyFill="1" applyBorder="1" applyAlignment="1">
      <alignment horizontal="center" vertical="center"/>
    </xf>
    <xf numFmtId="0" fontId="3" fillId="11" borderId="19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6" fillId="3" borderId="16" xfId="0" applyFont="1" applyFill="1" applyBorder="1" applyAlignment="1">
      <alignment horizontal="center" vertical="center"/>
    </xf>
    <xf numFmtId="0" fontId="6" fillId="3" borderId="17" xfId="0" applyFont="1" applyFill="1" applyBorder="1" applyAlignment="1">
      <alignment horizontal="center" vertical="center"/>
    </xf>
    <xf numFmtId="0" fontId="6" fillId="3" borderId="33" xfId="0" applyFont="1" applyFill="1" applyBorder="1" applyAlignment="1">
      <alignment horizontal="center" vertical="center"/>
    </xf>
    <xf numFmtId="0" fontId="6" fillId="3" borderId="18" xfId="0" applyFont="1" applyFill="1" applyBorder="1" applyAlignment="1">
      <alignment horizontal="center" vertical="center"/>
    </xf>
    <xf numFmtId="0" fontId="6" fillId="3" borderId="19" xfId="0" applyFont="1" applyFill="1" applyBorder="1" applyAlignment="1">
      <alignment horizontal="center" vertical="center"/>
    </xf>
    <xf numFmtId="0" fontId="6" fillId="3" borderId="4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20" xfId="0" applyFont="1" applyFill="1" applyBorder="1" applyAlignment="1">
      <alignment horizontal="center" vertical="center"/>
    </xf>
    <xf numFmtId="0" fontId="3" fillId="3" borderId="19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4" fillId="3" borderId="19" xfId="0" applyFont="1" applyFill="1" applyBorder="1" applyAlignment="1">
      <alignment horizontal="center" vertical="center"/>
    </xf>
    <xf numFmtId="0" fontId="5" fillId="3" borderId="38" xfId="0" applyFont="1" applyFill="1" applyBorder="1" applyAlignment="1">
      <alignment horizontal="left" vertical="center" wrapText="1"/>
    </xf>
    <xf numFmtId="0" fontId="5" fillId="3" borderId="8" xfId="0" applyFont="1" applyFill="1" applyBorder="1" applyAlignment="1">
      <alignment horizontal="left" vertical="center"/>
    </xf>
    <xf numFmtId="0" fontId="5" fillId="3" borderId="39" xfId="0" applyFont="1" applyFill="1" applyBorder="1" applyAlignment="1">
      <alignment horizontal="left" vertical="center"/>
    </xf>
    <xf numFmtId="0" fontId="5" fillId="3" borderId="29" xfId="0" applyFont="1" applyFill="1" applyBorder="1" applyAlignment="1">
      <alignment horizontal="left" vertical="center"/>
    </xf>
    <xf numFmtId="0" fontId="5" fillId="3" borderId="30" xfId="0" applyFont="1" applyFill="1" applyBorder="1" applyAlignment="1">
      <alignment horizontal="left" vertical="center"/>
    </xf>
    <xf numFmtId="0" fontId="5" fillId="3" borderId="31" xfId="0" applyFont="1" applyFill="1" applyBorder="1" applyAlignment="1">
      <alignment horizontal="left" vertical="center"/>
    </xf>
    <xf numFmtId="0" fontId="3" fillId="9" borderId="21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9" borderId="7" xfId="0" applyFont="1" applyFill="1" applyBorder="1" applyAlignment="1">
      <alignment horizontal="center" vertical="center"/>
    </xf>
    <xf numFmtId="0" fontId="3" fillId="9" borderId="8" xfId="0" applyFont="1" applyFill="1" applyBorder="1" applyAlignment="1">
      <alignment horizontal="center" vertical="center"/>
    </xf>
    <xf numFmtId="0" fontId="3" fillId="9" borderId="39" xfId="0" applyFont="1" applyFill="1" applyBorder="1" applyAlignment="1">
      <alignment horizontal="center" vertical="center"/>
    </xf>
    <xf numFmtId="0" fontId="4" fillId="9" borderId="41" xfId="0" applyFont="1" applyFill="1" applyBorder="1" applyAlignment="1">
      <alignment horizontal="center" vertical="center"/>
    </xf>
    <xf numFmtId="0" fontId="4" fillId="9" borderId="42" xfId="0" applyFont="1" applyFill="1" applyBorder="1" applyAlignment="1">
      <alignment horizontal="center" vertical="center"/>
    </xf>
    <xf numFmtId="0" fontId="17" fillId="9" borderId="12" xfId="0" applyFont="1" applyFill="1" applyBorder="1" applyAlignment="1">
      <alignment horizontal="left" vertical="center" wrapText="1"/>
    </xf>
    <xf numFmtId="0" fontId="0" fillId="0" borderId="44" xfId="0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/>
    </xf>
    <xf numFmtId="0" fontId="5" fillId="9" borderId="30" xfId="0" applyFont="1" applyFill="1" applyBorder="1" applyAlignment="1">
      <alignment horizontal="left" vertical="center"/>
    </xf>
    <xf numFmtId="0" fontId="5" fillId="9" borderId="31" xfId="0" applyFont="1" applyFill="1" applyBorder="1" applyAlignment="1">
      <alignment horizontal="left" vertical="center"/>
    </xf>
    <xf numFmtId="0" fontId="4" fillId="3" borderId="16" xfId="0" applyFont="1" applyFill="1" applyBorder="1" applyAlignment="1">
      <alignment horizontal="center" vertical="center"/>
    </xf>
    <xf numFmtId="0" fontId="4" fillId="3" borderId="40" xfId="0" applyFont="1" applyFill="1" applyBorder="1" applyAlignment="1">
      <alignment horizontal="center" vertical="center"/>
    </xf>
    <xf numFmtId="0" fontId="85" fillId="36" borderId="0" xfId="0" applyFont="1" applyFill="1" applyAlignment="1">
      <alignment horizontal="left" vertical="center" wrapText="1"/>
    </xf>
    <xf numFmtId="0" fontId="85" fillId="35" borderId="0" xfId="0" applyFont="1" applyFill="1" applyAlignment="1">
      <alignment horizontal="left" vertical="center" wrapText="1"/>
    </xf>
  </cellXfs>
  <cellStyles count="11">
    <cellStyle name="20% - 着色 5" xfId="3" builtinId="46"/>
    <cellStyle name="20% - 着色 6" xfId="7" builtinId="50"/>
    <cellStyle name="40% - 着色 5" xfId="4" builtinId="47"/>
    <cellStyle name="40% - 着色 6" xfId="8" builtinId="51"/>
    <cellStyle name="60% - 着色 5" xfId="5" builtinId="48"/>
    <cellStyle name="60% - 着色 6" xfId="9" builtinId="52"/>
    <cellStyle name="百分比" xfId="10" builtinId="5"/>
    <cellStyle name="常规" xfId="0" builtinId="0"/>
    <cellStyle name="超链接" xfId="1" builtinId="8"/>
    <cellStyle name="着色 5" xfId="2" builtinId="45"/>
    <cellStyle name="着色 6" xfId="6" builtinId="49"/>
  </cellStyles>
  <dxfs count="4">
    <dxf>
      <font>
        <b val="0"/>
        <i val="0"/>
      </font>
      <numFmt numFmtId="229" formatCode="#&quot;大&quot;&quot;卡&quot;"/>
      <fill>
        <patternFill>
          <bgColor rgb="FF9BC1E6"/>
        </patternFill>
      </fill>
    </dxf>
    <dxf>
      <font>
        <b/>
        <i/>
        <color auto="1"/>
      </font>
      <fill>
        <patternFill>
          <bgColor rgb="FFFF0000"/>
        </patternFill>
      </fill>
    </dxf>
    <dxf>
      <font>
        <b val="0"/>
        <i val="0"/>
      </font>
      <numFmt numFmtId="229" formatCode="#&quot;大&quot;&quot;卡&quot;"/>
      <fill>
        <patternFill>
          <bgColor rgb="FF9BC1E6"/>
        </patternFill>
      </fill>
    </dxf>
    <dxf>
      <font>
        <b/>
        <i/>
      </font>
      <fill>
        <patternFill>
          <bgColor rgb="FFFF0000"/>
        </patternFill>
      </fill>
    </dxf>
  </dxfs>
  <tableStyles count="0" defaultTableStyle="TableStyleMedium2" defaultPivotStyle="PivotStyleLight16"/>
  <colors>
    <mruColors>
      <color rgb="FF9CC4E4"/>
      <color rgb="FF9BC1E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324578</xdr:colOff>
      <xdr:row>22</xdr:row>
      <xdr:rowOff>164536</xdr:rowOff>
    </xdr:from>
    <xdr:to>
      <xdr:col>6</xdr:col>
      <xdr:colOff>2664578</xdr:colOff>
      <xdr:row>31</xdr:row>
      <xdr:rowOff>216240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7C98883-5FF9-2103-E6D7-567BAA3D7C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424"/>
        <a:stretch/>
      </xdr:blipFill>
      <xdr:spPr>
        <a:xfrm>
          <a:off x="5332007" y="6565336"/>
          <a:ext cx="2340000" cy="2794904"/>
        </a:xfrm>
        <a:prstGeom prst="rect">
          <a:avLst/>
        </a:prstGeom>
      </xdr:spPr>
    </xdr:pic>
    <xdr:clientData/>
  </xdr:twoCellAnchor>
  <xdr:twoCellAnchor editAs="oneCell">
    <xdr:from>
      <xdr:col>6</xdr:col>
      <xdr:colOff>324578</xdr:colOff>
      <xdr:row>6</xdr:row>
      <xdr:rowOff>167046</xdr:rowOff>
    </xdr:from>
    <xdr:to>
      <xdr:col>6</xdr:col>
      <xdr:colOff>2664578</xdr:colOff>
      <xdr:row>15</xdr:row>
      <xdr:rowOff>243827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5BCC0CB-730E-C8E5-5BF6-B10B9EA085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684"/>
        <a:stretch/>
      </xdr:blipFill>
      <xdr:spPr>
        <a:xfrm>
          <a:off x="5332007" y="1995846"/>
          <a:ext cx="2340000" cy="2819981"/>
        </a:xfrm>
        <a:prstGeom prst="rect">
          <a:avLst/>
        </a:prstGeom>
      </xdr:spPr>
    </xdr:pic>
    <xdr:clientData/>
  </xdr:twoCellAnchor>
  <xdr:twoCellAnchor editAs="oneCell">
    <xdr:from>
      <xdr:col>9</xdr:col>
      <xdr:colOff>5443</xdr:colOff>
      <xdr:row>1</xdr:row>
      <xdr:rowOff>3855</xdr:rowOff>
    </xdr:from>
    <xdr:to>
      <xdr:col>13</xdr:col>
      <xdr:colOff>691243</xdr:colOff>
      <xdr:row>9</xdr:row>
      <xdr:rowOff>293914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CB5FD76-8A06-4942-9577-F4D9053809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" b="1764"/>
        <a:stretch/>
      </xdr:blipFill>
      <xdr:spPr>
        <a:xfrm>
          <a:off x="10303329" y="308655"/>
          <a:ext cx="3472543" cy="2728459"/>
        </a:xfrm>
        <a:prstGeom prst="round2SameRect">
          <a:avLst>
            <a:gd name="adj1" fmla="val 5265"/>
            <a:gd name="adj2" fmla="val 0"/>
          </a:avLst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690746</xdr:colOff>
      <xdr:row>0</xdr:row>
      <xdr:rowOff>0</xdr:rowOff>
    </xdr:from>
    <xdr:to>
      <xdr:col>30</xdr:col>
      <xdr:colOff>379837</xdr:colOff>
      <xdr:row>42</xdr:row>
      <xdr:rowOff>60588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7B62DD7C-31B9-47DF-A5E5-E272DC36E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87685" y="0"/>
          <a:ext cx="10186029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32311</xdr:rowOff>
    </xdr:from>
    <xdr:to>
      <xdr:col>14</xdr:col>
      <xdr:colOff>381818</xdr:colOff>
      <xdr:row>218</xdr:row>
      <xdr:rowOff>89914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8B54CC31-6566-4A1E-9AE7-553BAF457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07577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22487</xdr:rowOff>
    </xdr:from>
    <xdr:to>
      <xdr:col>14</xdr:col>
      <xdr:colOff>381818</xdr:colOff>
      <xdr:row>86</xdr:row>
      <xdr:rowOff>80091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22926741-7E47-40BB-87D2-0D43A9160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9130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81937</xdr:rowOff>
    </xdr:from>
    <xdr:to>
      <xdr:col>30</xdr:col>
      <xdr:colOff>392009</xdr:colOff>
      <xdr:row>86</xdr:row>
      <xdr:rowOff>139541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DB548C89-065D-4CDA-A4E4-B8B7D4EB1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795075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29688</xdr:colOff>
      <xdr:row>88</xdr:row>
      <xdr:rowOff>19788</xdr:rowOff>
    </xdr:from>
    <xdr:to>
      <xdr:col>30</xdr:col>
      <xdr:colOff>411506</xdr:colOff>
      <xdr:row>130</xdr:row>
      <xdr:rowOff>77391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E911E36B-6635-4778-87A7-AB0E274D4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26422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19788</xdr:rowOff>
    </xdr:from>
    <xdr:to>
      <xdr:col>14</xdr:col>
      <xdr:colOff>381818</xdr:colOff>
      <xdr:row>130</xdr:row>
      <xdr:rowOff>77391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A6C77765-FB52-4F98-9877-6DC4A12A2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44203</xdr:rowOff>
    </xdr:from>
    <xdr:to>
      <xdr:col>14</xdr:col>
      <xdr:colOff>381818</xdr:colOff>
      <xdr:row>174</xdr:row>
      <xdr:rowOff>101808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9B91072C-771F-4D33-B88E-4D20A8BB3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176</xdr:row>
      <xdr:rowOff>32311</xdr:rowOff>
    </xdr:from>
    <xdr:to>
      <xdr:col>30</xdr:col>
      <xdr:colOff>381819</xdr:colOff>
      <xdr:row>218</xdr:row>
      <xdr:rowOff>92899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5532EF1F-E4B5-4AD4-868A-AE0D4A3A7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96735" y="31507577"/>
          <a:ext cx="10178961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381818</xdr:colOff>
      <xdr:row>42</xdr:row>
      <xdr:rowOff>57603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528BB493-C69A-4A8C-BD6A-07E3D074E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16</xdr:col>
      <xdr:colOff>6403</xdr:colOff>
      <xdr:row>132</xdr:row>
      <xdr:rowOff>44203</xdr:rowOff>
    </xdr:from>
    <xdr:to>
      <xdr:col>30</xdr:col>
      <xdr:colOff>388221</xdr:colOff>
      <xdr:row>174</xdr:row>
      <xdr:rowOff>101808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20A3B26F-3350-44F9-8C18-CB25C380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3137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147251</xdr:rowOff>
    </xdr:from>
    <xdr:to>
      <xdr:col>30</xdr:col>
      <xdr:colOff>392009</xdr:colOff>
      <xdr:row>87</xdr:row>
      <xdr:rowOff>30683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180F4F17-2814-44B5-AE39-F21D087F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8016067"/>
          <a:ext cx="10178961" cy="75734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685799</xdr:colOff>
      <xdr:row>43</xdr:row>
      <xdr:rowOff>31545</xdr:rowOff>
    </xdr:from>
    <xdr:to>
      <xdr:col>29</xdr:col>
      <xdr:colOff>318234</xdr:colOff>
      <xdr:row>85</xdr:row>
      <xdr:rowOff>29788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B5501F5-B58F-443E-A280-E5652559A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7637938"/>
          <a:ext cx="10041900" cy="742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323679</xdr:colOff>
      <xdr:row>41</xdr:row>
      <xdr:rowOff>175135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9B06A7F-4EFC-4427-91E7-941DEFE3C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39179" cy="7427743"/>
        </a:xfrm>
        <a:prstGeom prst="rect">
          <a:avLst/>
        </a:prstGeom>
      </xdr:spPr>
    </xdr:pic>
    <xdr:clientData/>
  </xdr:twoCellAnchor>
  <xdr:twoCellAnchor editAs="oneCell">
    <xdr:from>
      <xdr:col>14</xdr:col>
      <xdr:colOff>685799</xdr:colOff>
      <xdr:row>0</xdr:row>
      <xdr:rowOff>0</xdr:rowOff>
    </xdr:from>
    <xdr:to>
      <xdr:col>29</xdr:col>
      <xdr:colOff>318234</xdr:colOff>
      <xdr:row>42</xdr:row>
      <xdr:rowOff>965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C80E5682-ADD6-494D-9B69-52389ECBF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0"/>
          <a:ext cx="10041900" cy="7430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31545</xdr:rowOff>
    </xdr:from>
    <xdr:to>
      <xdr:col>14</xdr:col>
      <xdr:colOff>323677</xdr:colOff>
      <xdr:row>85</xdr:row>
      <xdr:rowOff>29788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4A2E11A-111E-40D2-B5B5-AB9371FF5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637938"/>
          <a:ext cx="10039177" cy="74277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359751</xdr:colOff>
      <xdr:row>0</xdr:row>
      <xdr:rowOff>0</xdr:rowOff>
    </xdr:from>
    <xdr:to>
      <xdr:col>21</xdr:col>
      <xdr:colOff>668222</xdr:colOff>
      <xdr:row>31</xdr:row>
      <xdr:rowOff>69504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308052D-0037-4103-92C5-B8F527494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5516" y="0"/>
          <a:ext cx="10080000" cy="56276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158280</xdr:rowOff>
    </xdr:from>
    <xdr:to>
      <xdr:col>14</xdr:col>
      <xdr:colOff>308470</xdr:colOff>
      <xdr:row>166</xdr:row>
      <xdr:rowOff>48034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6786B76-A91B-4306-A025-9DB5188AB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378245"/>
          <a:ext cx="10023970" cy="110340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15390</xdr:rowOff>
    </xdr:from>
    <xdr:to>
      <xdr:col>14</xdr:col>
      <xdr:colOff>308471</xdr:colOff>
      <xdr:row>98</xdr:row>
      <xdr:rowOff>77721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E4581303-5155-4ED6-B576-D4D38A4F8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77448"/>
          <a:ext cx="10062071" cy="115358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162517</xdr:rowOff>
    </xdr:from>
    <xdr:to>
      <xdr:col>14</xdr:col>
      <xdr:colOff>308471</xdr:colOff>
      <xdr:row>233</xdr:row>
      <xdr:rowOff>49634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859372E-2EAB-44EA-B013-5DDE2C31F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234302"/>
          <a:ext cx="10023971" cy="110313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170</xdr:row>
      <xdr:rowOff>162517</xdr:rowOff>
    </xdr:from>
    <xdr:to>
      <xdr:col>29</xdr:col>
      <xdr:colOff>236755</xdr:colOff>
      <xdr:row>233</xdr:row>
      <xdr:rowOff>47234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74A3EE8B-F2A0-4943-BC98-DB0E0FF82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30234302"/>
          <a:ext cx="10019970" cy="110289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103</xdr:row>
      <xdr:rowOff>158280</xdr:rowOff>
    </xdr:from>
    <xdr:to>
      <xdr:col>29</xdr:col>
      <xdr:colOff>240756</xdr:colOff>
      <xdr:row>166</xdr:row>
      <xdr:rowOff>46115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A20E19A-EBA3-4A0C-8760-8803CB5E1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9850" y="19219166"/>
          <a:ext cx="10064792" cy="1154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</xdr:row>
      <xdr:rowOff>2</xdr:rowOff>
    </xdr:from>
    <xdr:to>
      <xdr:col>14</xdr:col>
      <xdr:colOff>306900</xdr:colOff>
      <xdr:row>301</xdr:row>
      <xdr:rowOff>42332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B26B9F4-DDDB-4ABD-8BA0-6C1C2299E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238</xdr:row>
      <xdr:rowOff>2</xdr:rowOff>
    </xdr:from>
    <xdr:to>
      <xdr:col>29</xdr:col>
      <xdr:colOff>239185</xdr:colOff>
      <xdr:row>301</xdr:row>
      <xdr:rowOff>42332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9A8A2506-529D-49F6-8964-50BFBA9FA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305</xdr:row>
      <xdr:rowOff>108856</xdr:rowOff>
    </xdr:from>
    <xdr:to>
      <xdr:col>14</xdr:col>
      <xdr:colOff>306900</xdr:colOff>
      <xdr:row>368</xdr:row>
      <xdr:rowOff>151186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3001CCDE-E804-4FFC-A550-A13C3ADA6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061179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373</xdr:row>
      <xdr:rowOff>163929</xdr:rowOff>
    </xdr:from>
    <xdr:to>
      <xdr:col>29</xdr:col>
      <xdr:colOff>239185</xdr:colOff>
      <xdr:row>437</xdr:row>
      <xdr:rowOff>29366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3E7344D-3AB8-4152-9BA0-4D4E9D1B7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373</xdr:row>
      <xdr:rowOff>163929</xdr:rowOff>
    </xdr:from>
    <xdr:to>
      <xdr:col>14</xdr:col>
      <xdr:colOff>306900</xdr:colOff>
      <xdr:row>437</xdr:row>
      <xdr:rowOff>29366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3C4C8620-7345-4B49-BD1F-9407399CD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305</xdr:row>
      <xdr:rowOff>108856</xdr:rowOff>
    </xdr:from>
    <xdr:to>
      <xdr:col>29</xdr:col>
      <xdr:colOff>239185</xdr:colOff>
      <xdr:row>368</xdr:row>
      <xdr:rowOff>151186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C6D41F7-1052-44BD-96EE-0947045DF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54061179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36</xdr:row>
      <xdr:rowOff>15390</xdr:rowOff>
    </xdr:from>
    <xdr:to>
      <xdr:col>29</xdr:col>
      <xdr:colOff>505277</xdr:colOff>
      <xdr:row>98</xdr:row>
      <xdr:rowOff>76248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FC1C2AF-659C-4DFF-9CAE-4945DD006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9850" y="6677448"/>
          <a:ext cx="10329313" cy="11534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97</xdr:row>
      <xdr:rowOff>113248</xdr:rowOff>
    </xdr:from>
    <xdr:to>
      <xdr:col>14</xdr:col>
      <xdr:colOff>381818</xdr:colOff>
      <xdr:row>128</xdr:row>
      <xdr:rowOff>50477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CF7D468-2315-4F07-ABA9-C39F9B51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91846"/>
          <a:ext cx="10080000" cy="5459255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33</xdr:row>
      <xdr:rowOff>1045</xdr:rowOff>
    </xdr:from>
    <xdr:to>
      <xdr:col>29</xdr:col>
      <xdr:colOff>384210</xdr:colOff>
      <xdr:row>63</xdr:row>
      <xdr:rowOff>117783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398E30F-B287-4B37-92C7-475B3AD66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11857" y="5838510"/>
          <a:ext cx="10097318" cy="5423523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65</xdr:row>
      <xdr:rowOff>44709</xdr:rowOff>
    </xdr:from>
    <xdr:to>
      <xdr:col>29</xdr:col>
      <xdr:colOff>384210</xdr:colOff>
      <xdr:row>95</xdr:row>
      <xdr:rowOff>162391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6BBCA697-6F26-4C20-AB81-F11993FE9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93301" y="11623151"/>
          <a:ext cx="10080000" cy="54615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44710</xdr:rowOff>
    </xdr:from>
    <xdr:to>
      <xdr:col>14</xdr:col>
      <xdr:colOff>381818</xdr:colOff>
      <xdr:row>95</xdr:row>
      <xdr:rowOff>162389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542F080A-101A-4594-B055-DA17D4D1D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3152"/>
          <a:ext cx="10080000" cy="5461575"/>
        </a:xfrm>
        <a:prstGeom prst="rect">
          <a:avLst/>
        </a:prstGeom>
      </xdr:spPr>
    </xdr:pic>
    <xdr:clientData/>
  </xdr:twoCellAnchor>
  <xdr:twoCellAnchor editAs="oneCell">
    <xdr:from>
      <xdr:col>7</xdr:col>
      <xdr:colOff>430974</xdr:colOff>
      <xdr:row>0</xdr:row>
      <xdr:rowOff>0</xdr:rowOff>
    </xdr:from>
    <xdr:to>
      <xdr:col>22</xdr:col>
      <xdr:colOff>120065</xdr:colOff>
      <xdr:row>31</xdr:row>
      <xdr:rowOff>91776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3F15A45-1659-4CC3-A952-AF5595CE0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0065" y="0"/>
          <a:ext cx="10080000" cy="5613801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97</xdr:row>
      <xdr:rowOff>113249</xdr:rowOff>
    </xdr:from>
    <xdr:to>
      <xdr:col>29</xdr:col>
      <xdr:colOff>384210</xdr:colOff>
      <xdr:row>128</xdr:row>
      <xdr:rowOff>48986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C5EE3474-F1E7-4697-B7DC-43AF37EEDE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2"/>
        <a:stretch/>
      </xdr:blipFill>
      <xdr:spPr>
        <a:xfrm>
          <a:off x="10452678" y="17535835"/>
          <a:ext cx="10135418" cy="5503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1045</xdr:rowOff>
    </xdr:from>
    <xdr:to>
      <xdr:col>14</xdr:col>
      <xdr:colOff>382500</xdr:colOff>
      <xdr:row>63</xdr:row>
      <xdr:rowOff>119477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6787053-1A44-45C5-BF0E-86FFB4A9F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6"/>
        <a:stretch/>
      </xdr:blipFill>
      <xdr:spPr>
        <a:xfrm>
          <a:off x="0" y="5958982"/>
          <a:ext cx="10121232" cy="55347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ED81AA-1E72-46A5-8DD4-23916F21FEBF}">
  <dimension ref="A2:N38"/>
  <sheetViews>
    <sheetView topLeftCell="A11" zoomScaleNormal="100" workbookViewId="0">
      <selection activeCell="F20" sqref="F20"/>
    </sheetView>
  </sheetViews>
  <sheetFormatPr defaultColWidth="9.1640625" defaultRowHeight="24" customHeight="1" x14ac:dyDescent="0.3"/>
  <cols>
    <col min="1" max="1" width="4" style="164" customWidth="1"/>
    <col min="2" max="4" width="15.58203125" style="33" customWidth="1"/>
    <col min="5" max="5" width="6.1640625" style="33" customWidth="1"/>
    <col min="6" max="6" width="25.58203125" style="33" customWidth="1"/>
    <col min="7" max="7" width="39.58203125" style="33" customWidth="1"/>
    <col min="8" max="8" width="4" style="33" customWidth="1"/>
    <col min="9" max="16384" width="9.1640625" style="33"/>
  </cols>
  <sheetData>
    <row r="2" spans="1:14" ht="24" customHeight="1" x14ac:dyDescent="0.3">
      <c r="B2" s="269" t="s">
        <v>1028</v>
      </c>
      <c r="C2" s="270"/>
      <c r="D2" s="270"/>
      <c r="E2" s="270"/>
      <c r="F2" s="270"/>
      <c r="G2" s="271"/>
    </row>
    <row r="3" spans="1:14" ht="24" customHeight="1" x14ac:dyDescent="0.3">
      <c r="B3" s="272"/>
      <c r="C3" s="273"/>
      <c r="D3" s="273"/>
      <c r="E3" s="273"/>
      <c r="F3" s="273"/>
      <c r="G3" s="274"/>
    </row>
    <row r="4" spans="1:14" ht="24" customHeight="1" x14ac:dyDescent="0.3">
      <c r="A4" s="33"/>
      <c r="B4" s="275" t="s">
        <v>497</v>
      </c>
      <c r="C4" s="275"/>
      <c r="D4" s="275"/>
      <c r="E4" s="172" t="s">
        <v>496</v>
      </c>
      <c r="F4" s="230" t="s">
        <v>569</v>
      </c>
      <c r="G4" s="281" t="s">
        <v>731</v>
      </c>
    </row>
    <row r="5" spans="1:14" ht="24" customHeight="1" x14ac:dyDescent="0.3">
      <c r="A5" s="33"/>
      <c r="B5" s="282" t="s">
        <v>727</v>
      </c>
      <c r="C5" s="289" t="s">
        <v>772</v>
      </c>
      <c r="D5" s="283" t="s">
        <v>484</v>
      </c>
      <c r="E5" s="173">
        <v>1</v>
      </c>
      <c r="F5" s="176" t="s">
        <v>707</v>
      </c>
      <c r="G5" s="280"/>
    </row>
    <row r="6" spans="1:14" ht="24" customHeight="1" x14ac:dyDescent="0.3">
      <c r="A6" s="33"/>
      <c r="B6" s="283"/>
      <c r="C6" s="290"/>
      <c r="D6" s="283"/>
      <c r="E6" s="173">
        <v>2</v>
      </c>
      <c r="F6" s="176" t="s">
        <v>708</v>
      </c>
      <c r="G6" s="280"/>
    </row>
    <row r="7" spans="1:14" ht="24" customHeight="1" x14ac:dyDescent="0.3">
      <c r="A7" s="33"/>
      <c r="B7" s="283"/>
      <c r="C7" s="290"/>
      <c r="D7" s="283"/>
      <c r="E7" s="173">
        <v>3</v>
      </c>
      <c r="F7" s="176" t="s">
        <v>486</v>
      </c>
      <c r="G7" s="280"/>
    </row>
    <row r="8" spans="1:14" ht="24" customHeight="1" x14ac:dyDescent="0.3">
      <c r="A8" s="33"/>
      <c r="B8" s="283"/>
      <c r="C8" s="290"/>
      <c r="D8" s="283"/>
      <c r="E8" s="173">
        <v>4</v>
      </c>
      <c r="F8" s="176" t="s">
        <v>487</v>
      </c>
      <c r="G8" s="174"/>
    </row>
    <row r="9" spans="1:14" ht="24" customHeight="1" x14ac:dyDescent="0.3">
      <c r="A9" s="33"/>
      <c r="B9" s="283"/>
      <c r="C9" s="290"/>
      <c r="D9" s="283"/>
      <c r="E9" s="173">
        <v>5</v>
      </c>
      <c r="F9" s="176" t="s">
        <v>488</v>
      </c>
      <c r="G9" s="175"/>
    </row>
    <row r="10" spans="1:14" ht="24" customHeight="1" x14ac:dyDescent="0.3">
      <c r="A10" s="33"/>
      <c r="B10" s="283"/>
      <c r="C10" s="290"/>
      <c r="D10" s="283"/>
      <c r="E10" s="173">
        <v>6</v>
      </c>
      <c r="F10" s="176" t="s">
        <v>489</v>
      </c>
      <c r="G10" s="175"/>
    </row>
    <row r="11" spans="1:14" ht="24" customHeight="1" x14ac:dyDescent="0.3">
      <c r="A11" s="33"/>
      <c r="B11" s="283"/>
      <c r="C11" s="290"/>
      <c r="D11" s="283"/>
      <c r="E11" s="173">
        <v>7</v>
      </c>
      <c r="F11" s="176" t="s">
        <v>490</v>
      </c>
      <c r="G11" s="175"/>
      <c r="J11" s="288" t="s">
        <v>721</v>
      </c>
      <c r="K11" s="288"/>
      <c r="L11" s="288"/>
      <c r="M11" s="288"/>
      <c r="N11" s="288"/>
    </row>
    <row r="12" spans="1:14" ht="24" customHeight="1" x14ac:dyDescent="0.3">
      <c r="A12" s="33"/>
      <c r="B12" s="283"/>
      <c r="C12" s="290"/>
      <c r="D12" s="283"/>
      <c r="E12" s="173">
        <v>8</v>
      </c>
      <c r="F12" s="176" t="s">
        <v>491</v>
      </c>
      <c r="G12" s="175"/>
      <c r="J12" s="288"/>
      <c r="K12" s="288"/>
      <c r="L12" s="288"/>
      <c r="M12" s="288"/>
      <c r="N12" s="288"/>
    </row>
    <row r="13" spans="1:14" ht="24" customHeight="1" x14ac:dyDescent="0.3">
      <c r="A13" s="33"/>
      <c r="B13" s="283"/>
      <c r="C13" s="290"/>
      <c r="D13" s="283" t="s">
        <v>485</v>
      </c>
      <c r="E13" s="173">
        <v>9</v>
      </c>
      <c r="F13" s="176" t="s">
        <v>707</v>
      </c>
      <c r="G13" s="175"/>
    </row>
    <row r="14" spans="1:14" ht="24" customHeight="1" x14ac:dyDescent="0.3">
      <c r="A14" s="33"/>
      <c r="B14" s="283"/>
      <c r="C14" s="290"/>
      <c r="D14" s="283"/>
      <c r="E14" s="173">
        <v>10</v>
      </c>
      <c r="F14" s="176" t="s">
        <v>708</v>
      </c>
      <c r="G14" s="175"/>
      <c r="J14" s="170"/>
      <c r="K14" s="170"/>
      <c r="L14" s="170"/>
      <c r="M14" s="170"/>
      <c r="N14" s="170"/>
    </row>
    <row r="15" spans="1:14" ht="24" customHeight="1" x14ac:dyDescent="0.3">
      <c r="A15" s="33"/>
      <c r="B15" s="283"/>
      <c r="C15" s="290"/>
      <c r="D15" s="283"/>
      <c r="E15" s="173">
        <v>11</v>
      </c>
      <c r="F15" s="176" t="s">
        <v>486</v>
      </c>
      <c r="G15" s="174"/>
      <c r="J15" s="170"/>
      <c r="K15" s="170"/>
      <c r="L15" s="170"/>
      <c r="M15" s="170"/>
      <c r="N15" s="170"/>
    </row>
    <row r="16" spans="1:14" ht="24" customHeight="1" x14ac:dyDescent="0.3">
      <c r="A16" s="33"/>
      <c r="B16" s="283"/>
      <c r="C16" s="290"/>
      <c r="D16" s="283"/>
      <c r="E16" s="173">
        <v>12</v>
      </c>
      <c r="F16" s="176" t="s">
        <v>487</v>
      </c>
      <c r="G16" s="174"/>
      <c r="J16" s="171"/>
      <c r="K16" s="171"/>
      <c r="L16" s="171"/>
      <c r="M16" s="171"/>
      <c r="N16" s="171"/>
    </row>
    <row r="17" spans="1:7" ht="24" customHeight="1" x14ac:dyDescent="0.3">
      <c r="A17" s="33"/>
      <c r="B17" s="283"/>
      <c r="C17" s="290"/>
      <c r="D17" s="283"/>
      <c r="E17" s="173">
        <v>13</v>
      </c>
      <c r="F17" s="176" t="s">
        <v>488</v>
      </c>
      <c r="G17" s="280" t="s">
        <v>720</v>
      </c>
    </row>
    <row r="18" spans="1:7" ht="24" customHeight="1" x14ac:dyDescent="0.3">
      <c r="A18" s="33"/>
      <c r="B18" s="283"/>
      <c r="C18" s="290"/>
      <c r="D18" s="283"/>
      <c r="E18" s="173">
        <v>14</v>
      </c>
      <c r="F18" s="176" t="s">
        <v>489</v>
      </c>
      <c r="G18" s="280"/>
    </row>
    <row r="19" spans="1:7" ht="24" customHeight="1" x14ac:dyDescent="0.3">
      <c r="A19" s="33"/>
      <c r="B19" s="283"/>
      <c r="C19" s="290"/>
      <c r="D19" s="283"/>
      <c r="E19" s="173">
        <v>15</v>
      </c>
      <c r="F19" s="267" t="s">
        <v>490</v>
      </c>
      <c r="G19" s="280"/>
    </row>
    <row r="20" spans="1:7" ht="24" customHeight="1" x14ac:dyDescent="0.3">
      <c r="A20" s="33"/>
      <c r="B20" s="283"/>
      <c r="C20" s="290"/>
      <c r="D20" s="173" t="s">
        <v>560</v>
      </c>
      <c r="E20" s="173">
        <v>16</v>
      </c>
      <c r="F20" s="267" t="s">
        <v>561</v>
      </c>
      <c r="G20" s="280"/>
    </row>
    <row r="21" spans="1:7" ht="24" customHeight="1" x14ac:dyDescent="0.3">
      <c r="A21" s="33"/>
      <c r="B21" s="283"/>
      <c r="C21" s="290"/>
      <c r="D21" s="283" t="s">
        <v>483</v>
      </c>
      <c r="E21" s="173">
        <v>17</v>
      </c>
      <c r="F21" s="176" t="s">
        <v>519</v>
      </c>
      <c r="G21" s="280"/>
    </row>
    <row r="22" spans="1:7" ht="24" customHeight="1" x14ac:dyDescent="0.3">
      <c r="A22" s="33"/>
      <c r="B22" s="283"/>
      <c r="C22" s="290"/>
      <c r="D22" s="283"/>
      <c r="E22" s="173">
        <v>18</v>
      </c>
      <c r="F22" s="176" t="s">
        <v>520</v>
      </c>
      <c r="G22" s="280"/>
    </row>
    <row r="23" spans="1:7" ht="24" customHeight="1" x14ac:dyDescent="0.3">
      <c r="A23" s="33"/>
      <c r="B23" s="283"/>
      <c r="C23" s="291"/>
      <c r="D23" s="283"/>
      <c r="E23" s="173">
        <v>19</v>
      </c>
      <c r="F23" s="176" t="s">
        <v>1027</v>
      </c>
      <c r="G23" s="280"/>
    </row>
    <row r="24" spans="1:7" ht="24" customHeight="1" x14ac:dyDescent="0.3">
      <c r="A24" s="33"/>
      <c r="B24" s="278" t="s">
        <v>713</v>
      </c>
      <c r="C24" s="293" t="s">
        <v>728</v>
      </c>
      <c r="D24" s="276" t="s">
        <v>492</v>
      </c>
      <c r="E24" s="173">
        <v>20</v>
      </c>
      <c r="F24" s="176" t="s">
        <v>493</v>
      </c>
      <c r="G24" s="177"/>
    </row>
    <row r="25" spans="1:7" ht="24" customHeight="1" x14ac:dyDescent="0.3">
      <c r="A25" s="33"/>
      <c r="B25" s="294"/>
      <c r="C25" s="290"/>
      <c r="D25" s="287"/>
      <c r="E25" s="173">
        <v>21</v>
      </c>
      <c r="F25" s="176" t="s">
        <v>709</v>
      </c>
      <c r="G25" s="177"/>
    </row>
    <row r="26" spans="1:7" ht="24" customHeight="1" x14ac:dyDescent="0.3">
      <c r="A26" s="33"/>
      <c r="B26" s="294"/>
      <c r="C26" s="290"/>
      <c r="D26" s="287"/>
      <c r="E26" s="173">
        <v>22</v>
      </c>
      <c r="F26" s="176" t="s">
        <v>710</v>
      </c>
      <c r="G26" s="177"/>
    </row>
    <row r="27" spans="1:7" ht="24" customHeight="1" x14ac:dyDescent="0.3">
      <c r="A27" s="33"/>
      <c r="B27" s="294"/>
      <c r="C27" s="290"/>
      <c r="D27" s="287"/>
      <c r="E27" s="173">
        <v>23</v>
      </c>
      <c r="F27" s="176" t="s">
        <v>494</v>
      </c>
      <c r="G27" s="177"/>
    </row>
    <row r="28" spans="1:7" ht="24" customHeight="1" x14ac:dyDescent="0.3">
      <c r="A28" s="33"/>
      <c r="B28" s="279"/>
      <c r="C28" s="291"/>
      <c r="D28" s="277"/>
      <c r="E28" s="173">
        <v>24</v>
      </c>
      <c r="F28" s="176" t="s">
        <v>849</v>
      </c>
      <c r="G28" s="177"/>
    </row>
    <row r="29" spans="1:7" ht="24" customHeight="1" x14ac:dyDescent="0.3">
      <c r="A29" s="33"/>
      <c r="B29" s="278" t="s">
        <v>714</v>
      </c>
      <c r="C29" s="293" t="s">
        <v>730</v>
      </c>
      <c r="D29" s="276" t="s">
        <v>716</v>
      </c>
      <c r="E29" s="173">
        <v>25</v>
      </c>
      <c r="F29" s="176" t="s">
        <v>718</v>
      </c>
      <c r="G29" s="177"/>
    </row>
    <row r="30" spans="1:7" ht="24" customHeight="1" x14ac:dyDescent="0.3">
      <c r="A30" s="33"/>
      <c r="B30" s="279"/>
      <c r="C30" s="294"/>
      <c r="D30" s="277"/>
      <c r="E30" s="173">
        <v>26</v>
      </c>
      <c r="F30" s="176" t="s">
        <v>719</v>
      </c>
      <c r="G30" s="177"/>
    </row>
    <row r="31" spans="1:7" ht="24" customHeight="1" x14ac:dyDescent="0.3">
      <c r="A31" s="33"/>
      <c r="B31" s="284" t="s">
        <v>715</v>
      </c>
      <c r="C31" s="292" t="s">
        <v>729</v>
      </c>
      <c r="D31" s="276" t="s">
        <v>495</v>
      </c>
      <c r="E31" s="173">
        <v>27</v>
      </c>
      <c r="F31" s="176" t="s">
        <v>705</v>
      </c>
      <c r="G31" s="177"/>
    </row>
    <row r="32" spans="1:7" ht="24" customHeight="1" x14ac:dyDescent="0.3">
      <c r="A32" s="33"/>
      <c r="B32" s="285"/>
      <c r="C32" s="282"/>
      <c r="D32" s="287"/>
      <c r="E32" s="173">
        <v>28</v>
      </c>
      <c r="F32" s="176" t="s">
        <v>711</v>
      </c>
      <c r="G32" s="177"/>
    </row>
    <row r="33" spans="1:7" ht="24" customHeight="1" x14ac:dyDescent="0.3">
      <c r="A33" s="33"/>
      <c r="B33" s="286"/>
      <c r="C33" s="282"/>
      <c r="D33" s="277"/>
      <c r="E33" s="173">
        <v>29</v>
      </c>
      <c r="F33" s="176" t="s">
        <v>712</v>
      </c>
      <c r="G33" s="178"/>
    </row>
    <row r="34" spans="1:7" ht="24" customHeight="1" x14ac:dyDescent="0.3">
      <c r="A34" s="33"/>
      <c r="B34" s="38"/>
      <c r="C34" s="38"/>
      <c r="D34" s="38"/>
      <c r="E34" s="38"/>
      <c r="F34" s="38"/>
      <c r="G34" s="38"/>
    </row>
    <row r="35" spans="1:7" ht="24" customHeight="1" x14ac:dyDescent="0.3">
      <c r="A35" s="33"/>
      <c r="B35" s="38"/>
      <c r="C35" s="38"/>
      <c r="D35" s="38"/>
      <c r="E35" s="38"/>
      <c r="F35" s="38"/>
      <c r="G35" s="38"/>
    </row>
    <row r="36" spans="1:7" ht="24" customHeight="1" x14ac:dyDescent="0.3">
      <c r="A36" s="33"/>
      <c r="B36" s="38"/>
      <c r="C36" s="38"/>
      <c r="D36" s="38"/>
      <c r="E36" s="38"/>
      <c r="F36" s="38"/>
      <c r="G36" s="38"/>
    </row>
    <row r="37" spans="1:7" ht="24" customHeight="1" x14ac:dyDescent="0.3">
      <c r="A37" s="33"/>
      <c r="B37" s="38"/>
      <c r="C37" s="38"/>
      <c r="D37" s="38"/>
      <c r="E37" s="38"/>
      <c r="F37" s="38"/>
      <c r="G37" s="38"/>
    </row>
    <row r="38" spans="1:7" ht="24" customHeight="1" x14ac:dyDescent="0.3">
      <c r="A38" s="33"/>
      <c r="B38" s="38"/>
      <c r="C38" s="38"/>
      <c r="D38" s="38"/>
      <c r="E38" s="38"/>
      <c r="F38" s="38"/>
      <c r="G38" s="38"/>
    </row>
  </sheetData>
  <mergeCells count="19">
    <mergeCell ref="B31:B33"/>
    <mergeCell ref="D31:D33"/>
    <mergeCell ref="J11:N12"/>
    <mergeCell ref="D21:D23"/>
    <mergeCell ref="C5:C23"/>
    <mergeCell ref="C31:C33"/>
    <mergeCell ref="C29:C30"/>
    <mergeCell ref="D24:D28"/>
    <mergeCell ref="C24:C28"/>
    <mergeCell ref="B24:B28"/>
    <mergeCell ref="B2:G3"/>
    <mergeCell ref="B4:D4"/>
    <mergeCell ref="D29:D30"/>
    <mergeCell ref="B29:B30"/>
    <mergeCell ref="G17:G23"/>
    <mergeCell ref="G4:G7"/>
    <mergeCell ref="B5:B23"/>
    <mergeCell ref="D13:D19"/>
    <mergeCell ref="D5:D12"/>
  </mergeCells>
  <phoneticPr fontId="1" type="noConversion"/>
  <hyperlinks>
    <hyperlink ref="F6" location="'2减脂-早饭后练（晚起版）'!A1" display="早饭后练（晚起版）" xr:uid="{4B5A9995-FD2D-43D5-8628-06F528BABB58}"/>
    <hyperlink ref="F7" location="'3减脂-午饭前练'!A1" display="午饭前练" xr:uid="{D54650AA-292B-4DA0-BBDB-F9C10D046BA5}"/>
    <hyperlink ref="F8" location="'4减脂-午饭后练'!A1" display="午饭后练" xr:uid="{0908A8B7-5F5C-4928-8919-DFFDBAAEB8CC}"/>
    <hyperlink ref="F9" location="'5减脂-晚饭前练'!A1" display="晚饭前练" xr:uid="{0B15CC03-E5F6-45F5-A0E4-5797A6C6989F}"/>
    <hyperlink ref="F10" location="'6减脂-晚饭后练'!A1" display="晚饭后练" xr:uid="{61A7EE26-C3F0-49AC-8563-73D02CA85E71}"/>
    <hyperlink ref="F11" location="'7减脂-夜里练'!A1" display="夜里练" xr:uid="{55CB7772-E6DF-4E50-A3FE-73DEFB9E4728}"/>
    <hyperlink ref="F12" location="'8减脂-无力训者'!A1" display="无力训者" xr:uid="{B26BA461-E131-48EB-8D8A-4A7DF3B16D90}"/>
    <hyperlink ref="F13" location="'9增肌-早饭后练（早起版）'!A1" display="早饭后练（早起版）" xr:uid="{B06A6F9B-53F6-4892-8A92-695FA3A3236D}"/>
    <hyperlink ref="F14" location="'10增肌-早饭后练（晚起版）'!A1" display="早饭后练（晚起版）" xr:uid="{10DE8130-90F3-4E75-9636-11A03F9B5CD5}"/>
    <hyperlink ref="F15" location="'11增肌-午饭前练'!A1" display="午饭前练" xr:uid="{642DF32C-5E65-4D12-895A-D552052111EF}"/>
    <hyperlink ref="F16" location="'12增肌-午饭后练'!A1" display="午饭后练" xr:uid="{C0B4AF92-D15A-4CD1-8CEF-D0431D180B2E}"/>
    <hyperlink ref="F17" location="'13增肌-晚饭前练'!A1" display="晚饭前练" xr:uid="{5001BE11-E5D7-49EB-A698-D29115CAE3B0}"/>
    <hyperlink ref="F18" location="'14增肌-晚饭后练'!A1" display="晚饭后练" xr:uid="{E8FC1B56-84F3-40F7-BC5E-72E212A1C08C}"/>
    <hyperlink ref="F19" location="'15增肌-夜里练'!A1" display="夜里练" xr:uid="{26229C33-1D37-49ED-881F-2DE1660D9120}"/>
    <hyperlink ref="F20" location="'16有氧热量消耗'!A1" display="每小时有氧热量消耗" xr:uid="{5122841D-EBC0-4B98-B1A6-32410282B93B}"/>
    <hyperlink ref="F21" location="'17减脂-问答汇总'!A1" display="减脂-问答汇总" xr:uid="{F1475C12-88CD-4245-8714-4C616C6CB729}"/>
    <hyperlink ref="F22" location="'18增肌-问答汇总'!A1" display="增肌-问答汇总" xr:uid="{BA1998FF-CBC6-489F-8579-B60A73AF6985}"/>
    <hyperlink ref="F24" location="'20训练计划-健身房三分化'!A1" display="健身房三分化" xr:uid="{DA8A7793-EF9C-49F8-A556-296328F8111E}"/>
    <hyperlink ref="F25" location="'21训练计划-健身房四分化计划（肩单练版）'!A1" display="健身房四分化（肩单练版）" xr:uid="{5CB6066B-73FA-4296-921E-96047971EAE2}"/>
    <hyperlink ref="F26" location="'22训练计划-健身房四分化计划（手臂单练版）'!A1" display="健身房四分化（手臂单练版）" xr:uid="{10E203A3-E0A8-46E6-A24F-C84ED14B07D3}"/>
    <hyperlink ref="F27" location="'23训练计划-居家健身'!A1" display="居家三分化" xr:uid="{FA81FD32-A90F-4D87-A939-530046B8D33A}"/>
    <hyperlink ref="F31" location="'27健身解剖总结（文字版）'!A1" display="健身解剖总结（文字版）" xr:uid="{39CAA7BC-9211-410C-A6B0-B6B167DBCD53}"/>
    <hyperlink ref="F5" location="'1减脂-早饭后练（早起版）'!A1" display="早饭后练（早起版）" xr:uid="{BCE887F5-96CC-416C-BA2C-5540F7EEB0F3}"/>
    <hyperlink ref="F32" location="'28关节活动的肌肉（图示版）'!A1" display="关节活动的肌肉（图示版）" xr:uid="{21D2510E-0CA8-4645-8375-35F39A657902}"/>
    <hyperlink ref="F33" location="'29肌肉的关节活动（图示版）'!A1" display="肌肉的关节活动（图示版）" xr:uid="{A6E1B251-D06D-47DA-A1C6-2E6A45C632DE}"/>
    <hyperlink ref="F29" location="'25上身肌肉拉伸'!A1" display="上身肌肉拉伸" xr:uid="{5D14486F-CF22-48E9-8794-5584F7EF37CA}"/>
    <hyperlink ref="F30" location="'26下身肌肉拉伸'!A1" display="下身肌肉拉伸" xr:uid="{266697A8-45C8-48A1-9A35-F646D1DC0F33}"/>
    <hyperlink ref="F28" location="'24最大力量预测公式'!A1" display="最大力量预测公式" xr:uid="{FDE3EB3D-70AB-4716-AC7E-67EFA7D80FA3}"/>
    <hyperlink ref="F23" location="'19日常食物营养率'!A1" display="日常食物营养率" xr:uid="{6A39B19F-1305-4732-B373-3CF1969C6086}"/>
  </hyperlink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31FE62-2183-45B5-9E1C-24917127B853}">
  <dimension ref="A1:Q98"/>
  <sheetViews>
    <sheetView workbookViewId="0"/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522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248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249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454</v>
      </c>
      <c r="C9" s="1043" t="s">
        <v>478</v>
      </c>
      <c r="D9" s="1044"/>
      <c r="E9" s="1044"/>
      <c r="F9" s="1044"/>
      <c r="G9" s="1044"/>
      <c r="H9" s="1044"/>
      <c r="I9" s="1044"/>
      <c r="J9" s="1044"/>
      <c r="K9" s="1044"/>
      <c r="L9" s="1044"/>
      <c r="M9" s="1044"/>
      <c r="N9" s="1045"/>
      <c r="O9" s="83"/>
    </row>
    <row r="10" spans="1:15" ht="17.25" customHeight="1" x14ac:dyDescent="0.3">
      <c r="B10" s="48" t="s">
        <v>455</v>
      </c>
      <c r="C10" s="1046" t="s">
        <v>479</v>
      </c>
      <c r="D10" s="1046"/>
      <c r="E10" s="1046"/>
      <c r="F10" s="1046"/>
      <c r="G10" s="1046"/>
      <c r="H10" s="1046"/>
      <c r="I10" s="1046"/>
      <c r="J10" s="1046"/>
      <c r="K10" s="1046"/>
      <c r="L10" s="1046"/>
      <c r="M10" s="1046"/>
      <c r="N10" s="1046"/>
      <c r="O10" s="52"/>
    </row>
    <row r="11" spans="1:15" ht="17.25" customHeight="1" x14ac:dyDescent="0.3">
      <c r="B11" s="53" t="s">
        <v>255</v>
      </c>
      <c r="C11" s="1046" t="s">
        <v>564</v>
      </c>
      <c r="D11" s="1046"/>
      <c r="E11" s="1046"/>
      <c r="F11" s="1046"/>
      <c r="G11" s="1046"/>
      <c r="H11" s="1046"/>
      <c r="I11" s="1046"/>
      <c r="J11" s="1046"/>
      <c r="K11" s="1046"/>
      <c r="L11" s="1046"/>
      <c r="M11" s="1046"/>
      <c r="N11" s="1046"/>
      <c r="O11" s="52"/>
    </row>
    <row r="12" spans="1:15" ht="17.25" customHeight="1" x14ac:dyDescent="0.3">
      <c r="B12" s="53" t="s">
        <v>256</v>
      </c>
      <c r="C12" s="743" t="s">
        <v>257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258</v>
      </c>
      <c r="D13" s="55" t="s">
        <v>259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260</v>
      </c>
      <c r="E14" s="714" t="s">
        <v>363</v>
      </c>
      <c r="F14" s="714"/>
      <c r="G14" s="954" t="s">
        <v>261</v>
      </c>
      <c r="H14" s="955"/>
      <c r="I14" s="955"/>
      <c r="J14" s="955"/>
      <c r="K14" s="955"/>
      <c r="L14" s="955"/>
      <c r="M14" s="955"/>
      <c r="N14" s="956"/>
      <c r="O14" s="56"/>
    </row>
    <row r="15" spans="1:15" ht="17.25" customHeight="1" x14ac:dyDescent="0.3">
      <c r="B15" s="721"/>
      <c r="C15" s="890"/>
      <c r="D15" s="57" t="s">
        <v>262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263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265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267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268</v>
      </c>
      <c r="D19" s="57" t="s">
        <v>457</v>
      </c>
      <c r="E19" s="714" t="s">
        <v>363</v>
      </c>
      <c r="F19" s="714"/>
      <c r="G19" s="715" t="s">
        <v>802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458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271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402</v>
      </c>
      <c r="N21" s="58" t="s">
        <v>403</v>
      </c>
      <c r="O21" s="59"/>
    </row>
    <row r="22" spans="1:15" ht="17.25" customHeight="1" x14ac:dyDescent="0.3">
      <c r="B22" s="721"/>
      <c r="C22" s="724" t="s">
        <v>276</v>
      </c>
      <c r="D22" s="724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480</v>
      </c>
      <c r="N22" s="711" t="s">
        <v>405</v>
      </c>
      <c r="O22" s="62"/>
    </row>
    <row r="23" spans="1:15" ht="17.25" customHeight="1" x14ac:dyDescent="0.3">
      <c r="B23" s="706"/>
      <c r="C23" s="724" t="s">
        <v>278</v>
      </c>
      <c r="D23" s="724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279</v>
      </c>
      <c r="C24" s="724" t="s">
        <v>280</v>
      </c>
      <c r="D24" s="724"/>
      <c r="E24" s="305" t="s">
        <v>409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24" t="s">
        <v>282</v>
      </c>
      <c r="D25" s="724"/>
      <c r="E25" s="733" t="s">
        <v>482</v>
      </c>
      <c r="F25" s="734"/>
      <c r="G25" s="734"/>
      <c r="H25" s="734"/>
      <c r="I25" s="734"/>
      <c r="J25" s="734"/>
      <c r="K25" s="734"/>
      <c r="L25" s="734"/>
      <c r="M25" s="734"/>
      <c r="N25" s="735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283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284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274</v>
      </c>
      <c r="N29" s="66" t="s">
        <v>275</v>
      </c>
      <c r="O29" s="67"/>
    </row>
    <row r="30" spans="1:15" ht="17.25" customHeight="1" x14ac:dyDescent="0.3">
      <c r="B30" s="674" t="s">
        <v>285</v>
      </c>
      <c r="C30" s="675"/>
      <c r="D30" s="676"/>
      <c r="E30" s="680">
        <v>0</v>
      </c>
      <c r="F30" s="681"/>
      <c r="G30" s="681"/>
      <c r="H30" s="682"/>
      <c r="I30" s="683">
        <v>0</v>
      </c>
      <c r="J30" s="684"/>
      <c r="K30" s="684"/>
      <c r="L30" s="685"/>
      <c r="M30" s="68"/>
      <c r="N30" s="69"/>
      <c r="O30" s="70"/>
    </row>
    <row r="31" spans="1:15" ht="17.25" customHeight="1" x14ac:dyDescent="0.3">
      <c r="B31" s="677"/>
      <c r="C31" s="678"/>
      <c r="D31" s="679"/>
      <c r="E31" s="110" t="s">
        <v>286</v>
      </c>
      <c r="F31" s="686">
        <v>0</v>
      </c>
      <c r="G31" s="686"/>
      <c r="H31" s="687"/>
      <c r="I31" s="110" t="s">
        <v>286</v>
      </c>
      <c r="J31" s="635" t="s">
        <v>515</v>
      </c>
      <c r="K31" s="635"/>
      <c r="L31" s="636"/>
      <c r="M31" s="71" t="s">
        <v>287</v>
      </c>
      <c r="N31" s="71" t="s">
        <v>288</v>
      </c>
      <c r="O31" s="70"/>
    </row>
    <row r="32" spans="1:15" ht="17.25" customHeight="1" x14ac:dyDescent="0.3">
      <c r="B32" s="677"/>
      <c r="C32" s="678"/>
      <c r="D32" s="67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563" t="s">
        <v>459</v>
      </c>
      <c r="N32" s="563" t="s">
        <v>291</v>
      </c>
      <c r="O32" s="70"/>
    </row>
    <row r="33" spans="2:17" ht="17.25" customHeight="1" x14ac:dyDescent="0.3">
      <c r="B33" s="677"/>
      <c r="C33" s="678"/>
      <c r="D33" s="67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563"/>
      <c r="N33" s="583"/>
      <c r="O33" s="70"/>
    </row>
    <row r="34" spans="2:17" ht="17.25" customHeight="1" x14ac:dyDescent="0.3">
      <c r="B34" s="658" t="s">
        <v>602</v>
      </c>
      <c r="C34" s="659"/>
      <c r="D34" s="660"/>
      <c r="E34" s="110" t="s">
        <v>294</v>
      </c>
      <c r="F34" s="664">
        <v>0</v>
      </c>
      <c r="G34" s="664"/>
      <c r="H34" s="665"/>
      <c r="I34" s="110" t="s">
        <v>294</v>
      </c>
      <c r="J34" s="666">
        <v>0</v>
      </c>
      <c r="K34" s="666"/>
      <c r="L34" s="667"/>
      <c r="M34" s="498" t="s">
        <v>295</v>
      </c>
      <c r="N34" s="498" t="s">
        <v>296</v>
      </c>
      <c r="O34" s="70"/>
    </row>
    <row r="35" spans="2:17" ht="17.25" customHeight="1" x14ac:dyDescent="0.3">
      <c r="B35" s="658"/>
      <c r="C35" s="659"/>
      <c r="D35" s="660"/>
      <c r="E35" s="110" t="s">
        <v>297</v>
      </c>
      <c r="F35" s="690">
        <v>0</v>
      </c>
      <c r="G35" s="690"/>
      <c r="H35" s="691"/>
      <c r="I35" s="692" t="s">
        <v>298</v>
      </c>
      <c r="J35" s="693"/>
      <c r="K35" s="693"/>
      <c r="L35" s="694"/>
      <c r="M35" s="498"/>
      <c r="N35" s="563"/>
      <c r="O35" s="70"/>
    </row>
    <row r="36" spans="2:17" ht="17.25" customHeight="1" x14ac:dyDescent="0.3">
      <c r="B36" s="658"/>
      <c r="C36" s="659"/>
      <c r="D36" s="660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563"/>
      <c r="O36" s="70"/>
    </row>
    <row r="37" spans="2:17" ht="17.25" customHeight="1" x14ac:dyDescent="0.3">
      <c r="B37" s="661"/>
      <c r="C37" s="662"/>
      <c r="D37" s="663"/>
      <c r="E37" s="110" t="s">
        <v>300</v>
      </c>
      <c r="F37" s="703">
        <v>0</v>
      </c>
      <c r="G37" s="703"/>
      <c r="H37" s="704"/>
      <c r="I37" s="698"/>
      <c r="J37" s="699"/>
      <c r="K37" s="699"/>
      <c r="L37" s="700"/>
      <c r="M37" s="72"/>
      <c r="N37" s="73"/>
      <c r="O37" s="70"/>
    </row>
    <row r="38" spans="2:17" ht="17.25" customHeight="1" x14ac:dyDescent="0.3">
      <c r="B38" s="626" t="s">
        <v>301</v>
      </c>
      <c r="C38" s="627"/>
      <c r="D38" s="628"/>
      <c r="E38" s="632">
        <v>0</v>
      </c>
      <c r="F38" s="633"/>
      <c r="G38" s="633"/>
      <c r="H38" s="634"/>
      <c r="I38" s="554">
        <v>0</v>
      </c>
      <c r="J38" s="555"/>
      <c r="K38" s="555"/>
      <c r="L38" s="556"/>
      <c r="M38" s="563" t="s">
        <v>633</v>
      </c>
      <c r="N38" s="566" t="s">
        <v>302</v>
      </c>
      <c r="O38" s="70"/>
    </row>
    <row r="39" spans="2:17" ht="17.25" customHeight="1" x14ac:dyDescent="0.3">
      <c r="B39" s="629"/>
      <c r="C39" s="630"/>
      <c r="D39" s="631"/>
      <c r="E39" s="111" t="s">
        <v>286</v>
      </c>
      <c r="F39" s="567">
        <v>180</v>
      </c>
      <c r="G39" s="567"/>
      <c r="H39" s="568"/>
      <c r="I39" s="111" t="s">
        <v>286</v>
      </c>
      <c r="J39" s="559">
        <v>0</v>
      </c>
      <c r="K39" s="559"/>
      <c r="L39" s="560"/>
      <c r="M39" s="563"/>
      <c r="N39" s="566"/>
      <c r="O39" s="70"/>
    </row>
    <row r="40" spans="2:17" ht="17.25" customHeight="1" x14ac:dyDescent="0.3">
      <c r="B40" s="629"/>
      <c r="C40" s="630"/>
      <c r="D40" s="631"/>
      <c r="E40" s="111" t="s">
        <v>289</v>
      </c>
      <c r="F40" s="569">
        <v>230</v>
      </c>
      <c r="G40" s="569"/>
      <c r="H40" s="570"/>
      <c r="I40" s="111" t="s">
        <v>289</v>
      </c>
      <c r="J40" s="564">
        <v>0</v>
      </c>
      <c r="K40" s="564"/>
      <c r="L40" s="565"/>
      <c r="M40" s="563"/>
      <c r="N40" s="566"/>
      <c r="O40" s="70"/>
    </row>
    <row r="41" spans="2:17" ht="17.25" customHeight="1" x14ac:dyDescent="0.3">
      <c r="B41" s="637" t="s">
        <v>303</v>
      </c>
      <c r="C41" s="638"/>
      <c r="D41" s="639"/>
      <c r="E41" s="111" t="s">
        <v>292</v>
      </c>
      <c r="F41" s="643">
        <v>110</v>
      </c>
      <c r="G41" s="643"/>
      <c r="H41" s="644"/>
      <c r="I41" s="645" t="s">
        <v>304</v>
      </c>
      <c r="J41" s="646"/>
      <c r="K41" s="646"/>
      <c r="L41" s="647"/>
      <c r="M41" s="74"/>
      <c r="N41" s="74"/>
      <c r="O41" s="70"/>
      <c r="Q41" s="47" t="s">
        <v>305</v>
      </c>
    </row>
    <row r="42" spans="2:17" ht="17.25" customHeight="1" x14ac:dyDescent="0.3">
      <c r="B42" s="637"/>
      <c r="C42" s="638"/>
      <c r="D42" s="639"/>
      <c r="E42" s="111" t="s">
        <v>294</v>
      </c>
      <c r="F42" s="654">
        <v>70</v>
      </c>
      <c r="G42" s="654"/>
      <c r="H42" s="655"/>
      <c r="I42" s="648"/>
      <c r="J42" s="649"/>
      <c r="K42" s="649"/>
      <c r="L42" s="650"/>
      <c r="M42" s="563" t="s">
        <v>636</v>
      </c>
      <c r="N42" s="74"/>
      <c r="O42" s="70"/>
    </row>
    <row r="43" spans="2:17" ht="17.25" customHeight="1" x14ac:dyDescent="0.3">
      <c r="B43" s="637"/>
      <c r="C43" s="638"/>
      <c r="D43" s="639"/>
      <c r="E43" s="111" t="s">
        <v>297</v>
      </c>
      <c r="F43" s="547">
        <v>300</v>
      </c>
      <c r="G43" s="547"/>
      <c r="H43" s="548"/>
      <c r="I43" s="648"/>
      <c r="J43" s="649"/>
      <c r="K43" s="649"/>
      <c r="L43" s="650"/>
      <c r="M43" s="563"/>
      <c r="N43" s="74"/>
      <c r="O43" s="70"/>
    </row>
    <row r="44" spans="2:17" ht="17.25" customHeight="1" x14ac:dyDescent="0.3">
      <c r="B44" s="640"/>
      <c r="C44" s="641"/>
      <c r="D44" s="642"/>
      <c r="E44" s="111" t="s">
        <v>299</v>
      </c>
      <c r="F44" s="549">
        <v>270</v>
      </c>
      <c r="G44" s="549"/>
      <c r="H44" s="550"/>
      <c r="I44" s="651"/>
      <c r="J44" s="652"/>
      <c r="K44" s="652"/>
      <c r="L44" s="653"/>
      <c r="M44" s="563"/>
      <c r="N44" s="74"/>
      <c r="O44" s="70"/>
      <c r="P44" s="92"/>
    </row>
    <row r="45" spans="2:17" ht="17.25" customHeight="1" x14ac:dyDescent="0.3">
      <c r="B45" s="596" t="s">
        <v>306</v>
      </c>
      <c r="C45" s="597"/>
      <c r="D45" s="598"/>
      <c r="E45" s="602">
        <v>0</v>
      </c>
      <c r="F45" s="603"/>
      <c r="G45" s="603"/>
      <c r="H45" s="604"/>
      <c r="I45" s="605">
        <v>0</v>
      </c>
      <c r="J45" s="606"/>
      <c r="K45" s="606"/>
      <c r="L45" s="607"/>
      <c r="M45" s="75" t="s">
        <v>307</v>
      </c>
      <c r="N45" s="76" t="s">
        <v>307</v>
      </c>
      <c r="O45" s="70"/>
    </row>
    <row r="46" spans="2:17" ht="17.25" customHeight="1" x14ac:dyDescent="0.3">
      <c r="B46" s="599"/>
      <c r="C46" s="600"/>
      <c r="D46" s="601"/>
      <c r="E46" s="112" t="s">
        <v>286</v>
      </c>
      <c r="F46" s="608">
        <v>0</v>
      </c>
      <c r="G46" s="608"/>
      <c r="H46" s="609"/>
      <c r="I46" s="112" t="s">
        <v>286</v>
      </c>
      <c r="J46" s="610">
        <v>0</v>
      </c>
      <c r="K46" s="610"/>
      <c r="L46" s="611"/>
      <c r="M46" s="71" t="s">
        <v>308</v>
      </c>
      <c r="N46" s="71" t="s">
        <v>309</v>
      </c>
      <c r="O46" s="70"/>
    </row>
    <row r="47" spans="2:17" ht="17.25" customHeight="1" x14ac:dyDescent="0.3">
      <c r="B47" s="599"/>
      <c r="C47" s="600"/>
      <c r="D47" s="601"/>
      <c r="E47" s="112" t="s">
        <v>289</v>
      </c>
      <c r="F47" s="612">
        <v>0</v>
      </c>
      <c r="G47" s="612"/>
      <c r="H47" s="613"/>
      <c r="I47" s="614" t="s">
        <v>310</v>
      </c>
      <c r="J47" s="615"/>
      <c r="K47" s="615"/>
      <c r="L47" s="616"/>
      <c r="M47" s="563" t="s">
        <v>603</v>
      </c>
      <c r="N47" s="563" t="s">
        <v>311</v>
      </c>
      <c r="O47" s="70"/>
    </row>
    <row r="48" spans="2:17" ht="17.25" customHeight="1" x14ac:dyDescent="0.3">
      <c r="B48" s="571" t="s">
        <v>312</v>
      </c>
      <c r="C48" s="572"/>
      <c r="D48" s="573"/>
      <c r="E48" s="112" t="s">
        <v>292</v>
      </c>
      <c r="F48" s="577">
        <v>0</v>
      </c>
      <c r="G48" s="577"/>
      <c r="H48" s="578"/>
      <c r="I48" s="617"/>
      <c r="J48" s="618"/>
      <c r="K48" s="618"/>
      <c r="L48" s="619"/>
      <c r="M48" s="563"/>
      <c r="N48" s="563"/>
      <c r="O48" s="70"/>
    </row>
    <row r="49" spans="1:15" ht="17.25" customHeight="1" x14ac:dyDescent="0.3">
      <c r="B49" s="571"/>
      <c r="C49" s="572"/>
      <c r="D49" s="573"/>
      <c r="E49" s="112" t="s">
        <v>294</v>
      </c>
      <c r="F49" s="579">
        <v>0</v>
      </c>
      <c r="G49" s="579"/>
      <c r="H49" s="580"/>
      <c r="I49" s="617"/>
      <c r="J49" s="618"/>
      <c r="K49" s="618"/>
      <c r="L49" s="619"/>
      <c r="M49" s="563"/>
      <c r="N49" s="563"/>
      <c r="O49" s="70"/>
    </row>
    <row r="50" spans="1:15" ht="17.25" customHeight="1" x14ac:dyDescent="0.3">
      <c r="B50" s="574"/>
      <c r="C50" s="575"/>
      <c r="D50" s="576"/>
      <c r="E50" s="112" t="s">
        <v>297</v>
      </c>
      <c r="F50" s="581">
        <v>0</v>
      </c>
      <c r="G50" s="581"/>
      <c r="H50" s="582"/>
      <c r="I50" s="620"/>
      <c r="J50" s="621"/>
      <c r="K50" s="621"/>
      <c r="L50" s="622"/>
      <c r="M50" s="498" t="s">
        <v>605</v>
      </c>
      <c r="N50" s="498" t="s">
        <v>313</v>
      </c>
      <c r="O50" s="70"/>
    </row>
    <row r="51" spans="1:15" ht="17.25" customHeight="1" x14ac:dyDescent="0.3">
      <c r="B51" s="584" t="s">
        <v>314</v>
      </c>
      <c r="C51" s="585"/>
      <c r="D51" s="586"/>
      <c r="E51" s="593">
        <v>0</v>
      </c>
      <c r="F51" s="594"/>
      <c r="G51" s="594"/>
      <c r="H51" s="595"/>
      <c r="I51" s="554">
        <v>0</v>
      </c>
      <c r="J51" s="555"/>
      <c r="K51" s="555"/>
      <c r="L51" s="556"/>
      <c r="M51" s="583"/>
      <c r="N51" s="498"/>
      <c r="O51" s="70"/>
    </row>
    <row r="52" spans="1:15" ht="17.25" customHeight="1" x14ac:dyDescent="0.3">
      <c r="B52" s="587"/>
      <c r="C52" s="588"/>
      <c r="D52" s="589"/>
      <c r="E52" s="113" t="s">
        <v>286</v>
      </c>
      <c r="F52" s="557">
        <v>0</v>
      </c>
      <c r="G52" s="557"/>
      <c r="H52" s="558"/>
      <c r="I52" s="111" t="s">
        <v>286</v>
      </c>
      <c r="J52" s="559">
        <v>0</v>
      </c>
      <c r="K52" s="559"/>
      <c r="L52" s="560"/>
      <c r="M52" s="75"/>
      <c r="N52" s="72"/>
      <c r="O52" s="70"/>
    </row>
    <row r="53" spans="1:15" ht="17.25" customHeight="1" x14ac:dyDescent="0.3">
      <c r="B53" s="587"/>
      <c r="C53" s="588"/>
      <c r="D53" s="589"/>
      <c r="E53" s="113" t="s">
        <v>289</v>
      </c>
      <c r="F53" s="561">
        <v>0</v>
      </c>
      <c r="G53" s="561"/>
      <c r="H53" s="562"/>
      <c r="I53" s="111" t="s">
        <v>289</v>
      </c>
      <c r="J53" s="564">
        <v>0</v>
      </c>
      <c r="K53" s="564"/>
      <c r="L53" s="565"/>
      <c r="M53" s="563" t="s">
        <v>764</v>
      </c>
      <c r="N53" s="623" t="s">
        <v>315</v>
      </c>
      <c r="O53" s="70"/>
    </row>
    <row r="54" spans="1:15" ht="17.25" customHeight="1" x14ac:dyDescent="0.3">
      <c r="B54" s="587"/>
      <c r="C54" s="588"/>
      <c r="D54" s="589"/>
      <c r="E54" s="113" t="s">
        <v>292</v>
      </c>
      <c r="F54" s="624">
        <v>0</v>
      </c>
      <c r="G54" s="624"/>
      <c r="H54" s="625"/>
      <c r="I54" s="544"/>
      <c r="J54" s="545"/>
      <c r="K54" s="545"/>
      <c r="L54" s="546"/>
      <c r="M54" s="563"/>
      <c r="N54" s="623"/>
      <c r="O54" s="70"/>
    </row>
    <row r="55" spans="1:15" ht="17.25" customHeight="1" x14ac:dyDescent="0.3">
      <c r="B55" s="587"/>
      <c r="C55" s="588"/>
      <c r="D55" s="589"/>
      <c r="E55" s="113" t="s">
        <v>294</v>
      </c>
      <c r="F55" s="547">
        <v>0</v>
      </c>
      <c r="G55" s="547"/>
      <c r="H55" s="548"/>
      <c r="I55" s="544"/>
      <c r="J55" s="545"/>
      <c r="K55" s="545"/>
      <c r="L55" s="546"/>
      <c r="M55" s="498" t="s">
        <v>765</v>
      </c>
      <c r="N55" s="77"/>
      <c r="O55" s="70"/>
    </row>
    <row r="56" spans="1:15" ht="17.25" customHeight="1" x14ac:dyDescent="0.3">
      <c r="B56" s="590"/>
      <c r="C56" s="591"/>
      <c r="D56" s="592"/>
      <c r="E56" s="113" t="s">
        <v>297</v>
      </c>
      <c r="F56" s="549">
        <v>0</v>
      </c>
      <c r="G56" s="549"/>
      <c r="H56" s="550"/>
      <c r="I56" s="551"/>
      <c r="J56" s="552"/>
      <c r="K56" s="552"/>
      <c r="L56" s="553"/>
      <c r="M56" s="583"/>
      <c r="N56" s="77"/>
      <c r="O56" s="70"/>
    </row>
    <row r="57" spans="1:15" ht="17.25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73"/>
      <c r="O57" s="70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318</v>
      </c>
      <c r="N59" s="77"/>
      <c r="O59" s="70"/>
    </row>
    <row r="60" spans="1:15" ht="17.25" customHeight="1" x14ac:dyDescent="0.3">
      <c r="B60" s="525"/>
      <c r="C60" s="523"/>
      <c r="D60" s="524"/>
      <c r="E60" s="541" t="s">
        <v>770</v>
      </c>
      <c r="F60" s="542"/>
      <c r="G60" s="542"/>
      <c r="H60" s="543"/>
      <c r="I60" s="235"/>
      <c r="J60" s="531" t="s">
        <v>805</v>
      </c>
      <c r="K60" s="531"/>
      <c r="L60" s="532"/>
      <c r="M60" s="583"/>
      <c r="N60" s="73"/>
      <c r="O60" s="70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773</v>
      </c>
      <c r="K61" s="533"/>
      <c r="L61" s="534"/>
      <c r="M61" s="78"/>
      <c r="N61" s="78"/>
      <c r="O61" s="70"/>
    </row>
    <row r="62" spans="1:15" ht="17.25" customHeight="1" x14ac:dyDescent="0.3">
      <c r="B62" s="499" t="s">
        <v>319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591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769" t="s">
        <v>284</v>
      </c>
      <c r="C66" s="769"/>
      <c r="D66" s="769"/>
      <c r="E66" s="433" t="s">
        <v>272</v>
      </c>
      <c r="F66" s="434"/>
      <c r="G66" s="434"/>
      <c r="H66" s="435"/>
      <c r="I66" s="119"/>
      <c r="J66" s="434" t="s">
        <v>273</v>
      </c>
      <c r="K66" s="434"/>
      <c r="L66" s="435"/>
      <c r="M66" s="80" t="s">
        <v>274</v>
      </c>
      <c r="N66" s="102" t="s">
        <v>275</v>
      </c>
    </row>
    <row r="67" spans="2:14" ht="17.25" customHeight="1" x14ac:dyDescent="0.3">
      <c r="B67" s="773" t="s">
        <v>322</v>
      </c>
      <c r="C67" s="773"/>
      <c r="D67" s="773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763" t="s">
        <v>323</v>
      </c>
      <c r="N67" s="766" t="s">
        <v>323</v>
      </c>
    </row>
    <row r="68" spans="2:14" ht="17.25" customHeight="1" x14ac:dyDescent="0.3">
      <c r="B68" s="773"/>
      <c r="C68" s="773"/>
      <c r="D68" s="773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764"/>
      <c r="N68" s="766"/>
    </row>
    <row r="69" spans="2:14" ht="17.25" customHeight="1" x14ac:dyDescent="0.3">
      <c r="B69" s="773"/>
      <c r="C69" s="773"/>
      <c r="D69" s="773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764"/>
      <c r="N69" s="766"/>
    </row>
    <row r="70" spans="2:14" ht="17.25" customHeight="1" x14ac:dyDescent="0.3">
      <c r="B70" s="773"/>
      <c r="C70" s="773"/>
      <c r="D70" s="773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764"/>
      <c r="N70" s="766"/>
    </row>
    <row r="71" spans="2:14" ht="17.25" customHeight="1" x14ac:dyDescent="0.3">
      <c r="B71" s="773"/>
      <c r="C71" s="773"/>
      <c r="D71" s="773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764"/>
      <c r="N71" s="766"/>
    </row>
    <row r="72" spans="2:14" ht="17.25" customHeight="1" x14ac:dyDescent="0.3">
      <c r="B72" s="773"/>
      <c r="C72" s="773"/>
      <c r="D72" s="773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764"/>
      <c r="N72" s="766"/>
    </row>
    <row r="73" spans="2:14" ht="17.25" customHeight="1" x14ac:dyDescent="0.3">
      <c r="B73" s="773"/>
      <c r="C73" s="773"/>
      <c r="D73" s="773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764"/>
      <c r="N73" s="766"/>
    </row>
    <row r="74" spans="2:14" ht="17.25" customHeight="1" x14ac:dyDescent="0.3">
      <c r="B74" s="773"/>
      <c r="C74" s="773"/>
      <c r="D74" s="773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764"/>
      <c r="N74" s="766"/>
    </row>
    <row r="75" spans="2:14" ht="17.25" customHeight="1" x14ac:dyDescent="0.3">
      <c r="B75" s="762" t="s">
        <v>325</v>
      </c>
      <c r="C75" s="762"/>
      <c r="D75" s="762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764"/>
      <c r="N75" s="766"/>
    </row>
    <row r="76" spans="2:14" ht="17.25" customHeight="1" x14ac:dyDescent="0.3">
      <c r="B76" s="762"/>
      <c r="C76" s="762"/>
      <c r="D76" s="762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764"/>
      <c r="N76" s="766"/>
    </row>
    <row r="77" spans="2:14" ht="17.25" customHeight="1" x14ac:dyDescent="0.3">
      <c r="B77" s="762"/>
      <c r="C77" s="762"/>
      <c r="D77" s="762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764"/>
      <c r="N77" s="766"/>
    </row>
    <row r="78" spans="2:14" ht="17.25" customHeight="1" x14ac:dyDescent="0.3">
      <c r="B78" s="762"/>
      <c r="C78" s="762"/>
      <c r="D78" s="762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764"/>
      <c r="N78" s="766"/>
    </row>
    <row r="79" spans="2:14" ht="17.25" customHeight="1" x14ac:dyDescent="0.3">
      <c r="B79" s="762"/>
      <c r="C79" s="762"/>
      <c r="D79" s="762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764"/>
      <c r="N79" s="766"/>
    </row>
    <row r="80" spans="2:14" ht="17.25" customHeight="1" x14ac:dyDescent="0.3">
      <c r="B80" s="762"/>
      <c r="C80" s="762"/>
      <c r="D80" s="762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764"/>
      <c r="N80" s="766"/>
    </row>
    <row r="81" spans="1:15" ht="17.25" customHeight="1" x14ac:dyDescent="0.3">
      <c r="B81" s="761" t="s">
        <v>327</v>
      </c>
      <c r="C81" s="761"/>
      <c r="D81" s="761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764"/>
      <c r="N81" s="766"/>
    </row>
    <row r="82" spans="1:15" ht="17.25" customHeight="1" x14ac:dyDescent="0.3">
      <c r="B82" s="761"/>
      <c r="C82" s="761"/>
      <c r="D82" s="761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764"/>
      <c r="N82" s="766"/>
    </row>
    <row r="83" spans="1:15" ht="17.25" customHeight="1" x14ac:dyDescent="0.3">
      <c r="B83" s="761"/>
      <c r="C83" s="761"/>
      <c r="D83" s="761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764"/>
      <c r="N83" s="766"/>
    </row>
    <row r="84" spans="1:15" ht="17.25" customHeight="1" x14ac:dyDescent="0.3">
      <c r="B84" s="761"/>
      <c r="C84" s="761"/>
      <c r="D84" s="761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764"/>
      <c r="N84" s="766"/>
    </row>
    <row r="85" spans="1:15" ht="17.25" customHeight="1" x14ac:dyDescent="0.3">
      <c r="B85" s="761"/>
      <c r="C85" s="761"/>
      <c r="D85" s="761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764"/>
      <c r="N85" s="766"/>
    </row>
    <row r="86" spans="1:15" ht="17.25" customHeight="1" x14ac:dyDescent="0.3">
      <c r="B86" s="761"/>
      <c r="C86" s="761"/>
      <c r="D86" s="761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764"/>
      <c r="N86" s="766"/>
    </row>
    <row r="87" spans="1:15" ht="17.25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764"/>
      <c r="N87" s="766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764"/>
      <c r="N88" s="766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764"/>
      <c r="N89" s="766"/>
    </row>
    <row r="90" spans="1:15" ht="17.25" customHeight="1" x14ac:dyDescent="0.3">
      <c r="B90" s="348"/>
      <c r="C90" s="346"/>
      <c r="D90" s="347"/>
      <c r="E90" s="360" t="s">
        <v>770</v>
      </c>
      <c r="F90" s="361"/>
      <c r="G90" s="361"/>
      <c r="H90" s="362"/>
      <c r="I90" s="239"/>
      <c r="J90" s="363" t="s">
        <v>805</v>
      </c>
      <c r="K90" s="363"/>
      <c r="L90" s="364"/>
      <c r="M90" s="764"/>
      <c r="N90" s="766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806</v>
      </c>
      <c r="K91" s="365"/>
      <c r="L91" s="366"/>
      <c r="M91" s="765"/>
      <c r="N91" s="766"/>
    </row>
    <row r="92" spans="1:15" ht="17.25" customHeight="1" x14ac:dyDescent="0.3">
      <c r="B92" s="758" t="s">
        <v>329</v>
      </c>
      <c r="C92" s="758"/>
      <c r="D92" s="758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9" t="s">
        <v>330</v>
      </c>
      <c r="C94" s="759"/>
      <c r="D94" s="759"/>
      <c r="E94" s="759"/>
      <c r="F94" s="759"/>
      <c r="G94" s="759"/>
      <c r="H94" s="759"/>
      <c r="I94" s="759"/>
      <c r="J94" s="759"/>
      <c r="K94" s="759"/>
      <c r="L94" s="759"/>
      <c r="M94" s="759"/>
      <c r="N94" s="759"/>
    </row>
    <row r="95" spans="1:15" ht="17.25" customHeight="1" x14ac:dyDescent="0.3">
      <c r="B95" s="755" t="s">
        <v>331</v>
      </c>
      <c r="C95" s="755"/>
      <c r="D95" s="755"/>
      <c r="E95" s="756" t="s">
        <v>449</v>
      </c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5" ht="17.25" customHeight="1" x14ac:dyDescent="0.3">
      <c r="B96" s="755" t="s">
        <v>332</v>
      </c>
      <c r="C96" s="755"/>
      <c r="D96" s="755"/>
      <c r="E96" s="756" t="s">
        <v>333</v>
      </c>
      <c r="F96" s="756"/>
      <c r="G96" s="756"/>
      <c r="H96" s="756"/>
      <c r="I96" s="756"/>
      <c r="J96" s="756"/>
      <c r="K96" s="756"/>
      <c r="L96" s="756"/>
      <c r="M96" s="756"/>
      <c r="N96" s="756"/>
    </row>
    <row r="97" spans="2:14" ht="17.25" customHeight="1" x14ac:dyDescent="0.3">
      <c r="B97" s="755" t="s">
        <v>334</v>
      </c>
      <c r="C97" s="755"/>
      <c r="D97" s="755"/>
      <c r="E97" s="757" t="s">
        <v>335</v>
      </c>
      <c r="F97" s="757"/>
      <c r="G97" s="757"/>
      <c r="H97" s="757"/>
      <c r="I97" s="757"/>
      <c r="J97" s="757"/>
      <c r="K97" s="757"/>
      <c r="L97" s="757"/>
      <c r="M97" s="757"/>
      <c r="N97" s="757"/>
    </row>
    <row r="98" spans="2:14" ht="17.25" customHeight="1" x14ac:dyDescent="0.3">
      <c r="B98" s="755" t="s">
        <v>336</v>
      </c>
      <c r="C98" s="755"/>
      <c r="D98" s="755"/>
      <c r="E98" s="756" t="s">
        <v>565</v>
      </c>
      <c r="F98" s="756"/>
      <c r="G98" s="756"/>
      <c r="H98" s="756"/>
      <c r="I98" s="756"/>
      <c r="J98" s="756"/>
      <c r="K98" s="756"/>
      <c r="L98" s="756"/>
      <c r="M98" s="756"/>
      <c r="N98" s="756"/>
    </row>
  </sheetData>
  <mergeCells count="196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I35:L37"/>
    <mergeCell ref="F36:H36"/>
    <mergeCell ref="F37:H37"/>
    <mergeCell ref="B30:D33"/>
    <mergeCell ref="B34:D37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E30:H30"/>
    <mergeCell ref="I30:L30"/>
    <mergeCell ref="F31:H31"/>
    <mergeCell ref="J31:L31"/>
    <mergeCell ref="F32:H32"/>
    <mergeCell ref="M55:M56"/>
    <mergeCell ref="F56:H56"/>
    <mergeCell ref="I56:L56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F41:H41"/>
    <mergeCell ref="F42:H42"/>
    <mergeCell ref="M42:M44"/>
    <mergeCell ref="F43:H43"/>
    <mergeCell ref="M47:M49"/>
    <mergeCell ref="N47:N49"/>
    <mergeCell ref="F48:H48"/>
    <mergeCell ref="F49:H49"/>
    <mergeCell ref="M50:M51"/>
    <mergeCell ref="N50:N51"/>
    <mergeCell ref="F46:H46"/>
    <mergeCell ref="F47:H47"/>
    <mergeCell ref="M53:M54"/>
    <mergeCell ref="N53:N54"/>
    <mergeCell ref="F54:H54"/>
    <mergeCell ref="I54:L54"/>
    <mergeCell ref="J53:L53"/>
    <mergeCell ref="B57:D58"/>
    <mergeCell ref="E57:H57"/>
    <mergeCell ref="I57:L57"/>
    <mergeCell ref="J58:L58"/>
    <mergeCell ref="B59:D61"/>
    <mergeCell ref="J59:L59"/>
    <mergeCell ref="J71:L71"/>
    <mergeCell ref="F68:H68"/>
    <mergeCell ref="J68:L68"/>
    <mergeCell ref="F69:H69"/>
    <mergeCell ref="J69:L69"/>
    <mergeCell ref="F70:H70"/>
    <mergeCell ref="J70:L70"/>
    <mergeCell ref="E58:H59"/>
    <mergeCell ref="E60:H60"/>
    <mergeCell ref="J60:L60"/>
    <mergeCell ref="E61:H61"/>
    <mergeCell ref="J61:L61"/>
    <mergeCell ref="M59:M60"/>
    <mergeCell ref="B62:D62"/>
    <mergeCell ref="E62:H62"/>
    <mergeCell ref="I62:L62"/>
    <mergeCell ref="F72:H72"/>
    <mergeCell ref="I72:L74"/>
    <mergeCell ref="F73:H73"/>
    <mergeCell ref="F74:H74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F86:H86"/>
    <mergeCell ref="F78:H78"/>
    <mergeCell ref="F79:H79"/>
    <mergeCell ref="F80:H80"/>
    <mergeCell ref="B81:D86"/>
    <mergeCell ref="E81:H81"/>
    <mergeCell ref="I81:L81"/>
    <mergeCell ref="F82:H82"/>
    <mergeCell ref="J82:L82"/>
    <mergeCell ref="B75:D80"/>
    <mergeCell ref="E75:H75"/>
    <mergeCell ref="F85:H85"/>
    <mergeCell ref="F83:H83"/>
    <mergeCell ref="I83:L86"/>
    <mergeCell ref="F84:H84"/>
    <mergeCell ref="F55:H55"/>
    <mergeCell ref="I55:L55"/>
    <mergeCell ref="J40:L40"/>
    <mergeCell ref="I41:L44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J88:L88"/>
    <mergeCell ref="B89:D91"/>
    <mergeCell ref="J89:L89"/>
    <mergeCell ref="I75:L75"/>
    <mergeCell ref="F76:H76"/>
    <mergeCell ref="J76:L76"/>
    <mergeCell ref="F77:H77"/>
    <mergeCell ref="I77:L80"/>
    <mergeCell ref="E88:H89"/>
    <mergeCell ref="E90:H90"/>
    <mergeCell ref="J90:L90"/>
    <mergeCell ref="E91:H91"/>
    <mergeCell ref="J91:L91"/>
    <mergeCell ref="B87:D88"/>
    <mergeCell ref="E87:H87"/>
    <mergeCell ref="I87:L87"/>
    <mergeCell ref="B38:D40"/>
    <mergeCell ref="B41:D44"/>
    <mergeCell ref="B45:D47"/>
    <mergeCell ref="B48:D50"/>
    <mergeCell ref="B51:D56"/>
    <mergeCell ref="F44:H44"/>
    <mergeCell ref="E45:H45"/>
    <mergeCell ref="I45:L45"/>
    <mergeCell ref="J46:L46"/>
    <mergeCell ref="I47:L50"/>
    <mergeCell ref="F50:H50"/>
    <mergeCell ref="E51:H51"/>
    <mergeCell ref="I51:L51"/>
    <mergeCell ref="F52:H52"/>
    <mergeCell ref="J52:L52"/>
    <mergeCell ref="F53:H53"/>
  </mergeCells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914F5-B1CF-4107-8141-0B90D2E89A64}">
  <dimension ref="A1:Q92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522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380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</row>
    <row r="6" spans="1:15" ht="17.25" customHeight="1" x14ac:dyDescent="0.3">
      <c r="A6" s="130" t="s">
        <v>571</v>
      </c>
      <c r="B6" s="48" t="s">
        <v>381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384</v>
      </c>
      <c r="C9" s="1043" t="s">
        <v>478</v>
      </c>
      <c r="D9" s="1044"/>
      <c r="E9" s="1044"/>
      <c r="F9" s="1044"/>
      <c r="G9" s="1044"/>
      <c r="H9" s="1044"/>
      <c r="I9" s="1044"/>
      <c r="J9" s="1044"/>
      <c r="K9" s="1044"/>
      <c r="L9" s="1044"/>
      <c r="M9" s="1044"/>
      <c r="N9" s="1045"/>
      <c r="O9" s="83"/>
    </row>
    <row r="10" spans="1:15" ht="17.25" customHeight="1" x14ac:dyDescent="0.3">
      <c r="B10" s="48" t="s">
        <v>385</v>
      </c>
      <c r="C10" s="1046" t="s">
        <v>479</v>
      </c>
      <c r="D10" s="1046"/>
      <c r="E10" s="1046"/>
      <c r="F10" s="1046"/>
      <c r="G10" s="1046"/>
      <c r="H10" s="1046"/>
      <c r="I10" s="1046"/>
      <c r="J10" s="1046"/>
      <c r="K10" s="1046"/>
      <c r="L10" s="1046"/>
      <c r="M10" s="1046"/>
      <c r="N10" s="1046"/>
      <c r="O10" s="52"/>
    </row>
    <row r="11" spans="1:15" ht="17.25" customHeight="1" x14ac:dyDescent="0.3">
      <c r="B11" s="53" t="s">
        <v>386</v>
      </c>
      <c r="C11" s="1046" t="s">
        <v>564</v>
      </c>
      <c r="D11" s="1046"/>
      <c r="E11" s="1046"/>
      <c r="F11" s="1046"/>
      <c r="G11" s="1046"/>
      <c r="H11" s="1046"/>
      <c r="I11" s="1046"/>
      <c r="J11" s="1046"/>
      <c r="K11" s="1046"/>
      <c r="L11" s="1046"/>
      <c r="M11" s="1046"/>
      <c r="N11" s="1046"/>
      <c r="O11" s="52"/>
    </row>
    <row r="12" spans="1:15" ht="17.25" customHeight="1" x14ac:dyDescent="0.3">
      <c r="B12" s="53" t="s">
        <v>387</v>
      </c>
      <c r="C12" s="743" t="s">
        <v>472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389</v>
      </c>
      <c r="D13" s="55" t="s">
        <v>390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391</v>
      </c>
      <c r="E14" s="714" t="s">
        <v>363</v>
      </c>
      <c r="F14" s="714"/>
      <c r="G14" s="954" t="s">
        <v>261</v>
      </c>
      <c r="H14" s="955"/>
      <c r="I14" s="955"/>
      <c r="J14" s="955"/>
      <c r="K14" s="955"/>
      <c r="L14" s="955"/>
      <c r="M14" s="955"/>
      <c r="N14" s="956"/>
      <c r="O14" s="56"/>
    </row>
    <row r="15" spans="1:15" ht="17.25" customHeight="1" x14ac:dyDescent="0.3">
      <c r="B15" s="721"/>
      <c r="C15" s="890"/>
      <c r="D15" s="57" t="s">
        <v>392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393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394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395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396</v>
      </c>
      <c r="D19" s="57" t="s">
        <v>397</v>
      </c>
      <c r="E19" s="714" t="s">
        <v>363</v>
      </c>
      <c r="F19" s="714"/>
      <c r="G19" s="715" t="s">
        <v>801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398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399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402</v>
      </c>
      <c r="N21" s="58" t="s">
        <v>403</v>
      </c>
      <c r="O21" s="59"/>
    </row>
    <row r="22" spans="1:15" ht="17.25" customHeight="1" x14ac:dyDescent="0.3">
      <c r="B22" s="721"/>
      <c r="C22" s="724" t="s">
        <v>404</v>
      </c>
      <c r="D22" s="724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480</v>
      </c>
      <c r="N22" s="711" t="s">
        <v>405</v>
      </c>
      <c r="O22" s="62"/>
    </row>
    <row r="23" spans="1:15" ht="17.25" customHeight="1" x14ac:dyDescent="0.3">
      <c r="B23" s="706"/>
      <c r="C23" s="724" t="s">
        <v>406</v>
      </c>
      <c r="D23" s="724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407</v>
      </c>
      <c r="C24" s="724" t="s">
        <v>408</v>
      </c>
      <c r="D24" s="724"/>
      <c r="E24" s="305" t="s">
        <v>409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24" t="s">
        <v>410</v>
      </c>
      <c r="D25" s="724"/>
      <c r="E25" s="733" t="s">
        <v>482</v>
      </c>
      <c r="F25" s="734"/>
      <c r="G25" s="734"/>
      <c r="H25" s="734"/>
      <c r="I25" s="734"/>
      <c r="J25" s="734"/>
      <c r="K25" s="734"/>
      <c r="L25" s="734"/>
      <c r="M25" s="734"/>
      <c r="N25" s="735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411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412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402</v>
      </c>
      <c r="N29" s="66" t="s">
        <v>403</v>
      </c>
      <c r="O29" s="67"/>
    </row>
    <row r="30" spans="1:15" ht="17.25" customHeight="1" x14ac:dyDescent="0.3">
      <c r="B30" s="824" t="s">
        <v>473</v>
      </c>
      <c r="C30" s="825"/>
      <c r="D30" s="826"/>
      <c r="E30" s="830">
        <v>0</v>
      </c>
      <c r="F30" s="830"/>
      <c r="G30" s="830"/>
      <c r="H30" s="831"/>
      <c r="I30" s="832">
        <v>0</v>
      </c>
      <c r="J30" s="833"/>
      <c r="K30" s="833"/>
      <c r="L30" s="834"/>
      <c r="M30" s="84" t="s">
        <v>474</v>
      </c>
      <c r="N30" s="165" t="s">
        <v>416</v>
      </c>
      <c r="O30" s="70"/>
    </row>
    <row r="31" spans="1:15" ht="17.25" customHeight="1" x14ac:dyDescent="0.3">
      <c r="B31" s="827"/>
      <c r="C31" s="828"/>
      <c r="D31" s="829"/>
      <c r="E31" s="110" t="s">
        <v>286</v>
      </c>
      <c r="F31" s="835">
        <v>0</v>
      </c>
      <c r="G31" s="835"/>
      <c r="H31" s="836"/>
      <c r="I31" s="110" t="s">
        <v>286</v>
      </c>
      <c r="J31" s="635" t="s">
        <v>515</v>
      </c>
      <c r="K31" s="635"/>
      <c r="L31" s="636"/>
      <c r="M31" s="808" t="s">
        <v>475</v>
      </c>
      <c r="N31" s="775" t="s">
        <v>291</v>
      </c>
      <c r="O31" s="70"/>
    </row>
    <row r="32" spans="1:15" ht="17.25" customHeight="1" x14ac:dyDescent="0.3">
      <c r="B32" s="827"/>
      <c r="C32" s="828"/>
      <c r="D32" s="82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808"/>
      <c r="N32" s="775"/>
      <c r="O32" s="70"/>
    </row>
    <row r="33" spans="2:17" ht="17.25" customHeight="1" x14ac:dyDescent="0.3">
      <c r="B33" s="827"/>
      <c r="C33" s="828"/>
      <c r="D33" s="82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822" t="s">
        <v>418</v>
      </c>
      <c r="N33" s="498" t="s">
        <v>419</v>
      </c>
      <c r="O33" s="70"/>
    </row>
    <row r="34" spans="2:17" ht="17.25" customHeight="1" x14ac:dyDescent="0.3">
      <c r="B34" s="815" t="s">
        <v>476</v>
      </c>
      <c r="C34" s="816"/>
      <c r="D34" s="817"/>
      <c r="E34" s="110" t="s">
        <v>294</v>
      </c>
      <c r="F34" s="664">
        <v>0</v>
      </c>
      <c r="G34" s="664"/>
      <c r="H34" s="665"/>
      <c r="I34" s="110" t="s">
        <v>294</v>
      </c>
      <c r="J34" s="667">
        <v>0</v>
      </c>
      <c r="K34" s="821"/>
      <c r="L34" s="821"/>
      <c r="M34" s="822"/>
      <c r="N34" s="498"/>
      <c r="O34" s="70"/>
    </row>
    <row r="35" spans="2:17" ht="17.25" customHeight="1" x14ac:dyDescent="0.3">
      <c r="B35" s="815"/>
      <c r="C35" s="816"/>
      <c r="D35" s="817"/>
      <c r="E35" s="110" t="s">
        <v>297</v>
      </c>
      <c r="F35" s="690">
        <v>0</v>
      </c>
      <c r="G35" s="690"/>
      <c r="H35" s="691"/>
      <c r="I35" s="692" t="s">
        <v>298</v>
      </c>
      <c r="J35" s="693"/>
      <c r="K35" s="693"/>
      <c r="L35" s="694"/>
      <c r="M35" s="822"/>
      <c r="N35" s="498"/>
      <c r="O35" s="70"/>
    </row>
    <row r="36" spans="2:17" ht="17.25" customHeight="1" x14ac:dyDescent="0.3">
      <c r="B36" s="815"/>
      <c r="C36" s="816"/>
      <c r="D36" s="817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75"/>
      <c r="N36" s="85"/>
      <c r="O36" s="70"/>
    </row>
    <row r="37" spans="2:17" ht="17.25" customHeight="1" x14ac:dyDescent="0.3">
      <c r="B37" s="818"/>
      <c r="C37" s="819"/>
      <c r="D37" s="820"/>
      <c r="E37" s="110" t="s">
        <v>300</v>
      </c>
      <c r="F37" s="703">
        <v>0</v>
      </c>
      <c r="G37" s="703"/>
      <c r="H37" s="704"/>
      <c r="I37" s="698"/>
      <c r="J37" s="699"/>
      <c r="K37" s="699"/>
      <c r="L37" s="700"/>
      <c r="M37" s="808" t="s">
        <v>633</v>
      </c>
      <c r="N37" s="808" t="s">
        <v>424</v>
      </c>
      <c r="O37" s="70"/>
    </row>
    <row r="38" spans="2:17" ht="17.25" customHeight="1" x14ac:dyDescent="0.3">
      <c r="B38" s="626" t="s">
        <v>477</v>
      </c>
      <c r="C38" s="627"/>
      <c r="D38" s="628"/>
      <c r="E38" s="810">
        <v>0</v>
      </c>
      <c r="F38" s="811"/>
      <c r="G38" s="811"/>
      <c r="H38" s="812"/>
      <c r="I38" s="789">
        <v>0</v>
      </c>
      <c r="J38" s="790"/>
      <c r="K38" s="790"/>
      <c r="L38" s="791"/>
      <c r="M38" s="808"/>
      <c r="N38" s="808"/>
      <c r="O38" s="70"/>
    </row>
    <row r="39" spans="2:17" ht="17.25" customHeight="1" x14ac:dyDescent="0.3">
      <c r="B39" s="629"/>
      <c r="C39" s="630"/>
      <c r="D39" s="631"/>
      <c r="E39" s="111" t="s">
        <v>286</v>
      </c>
      <c r="F39" s="567">
        <v>0</v>
      </c>
      <c r="G39" s="567"/>
      <c r="H39" s="568"/>
      <c r="I39" s="111" t="s">
        <v>286</v>
      </c>
      <c r="J39" s="560">
        <v>0</v>
      </c>
      <c r="K39" s="813"/>
      <c r="L39" s="813"/>
      <c r="M39" s="75"/>
      <c r="N39" s="86"/>
      <c r="O39" s="70"/>
    </row>
    <row r="40" spans="2:17" ht="17.25" customHeight="1" x14ac:dyDescent="0.3">
      <c r="B40" s="629"/>
      <c r="C40" s="630"/>
      <c r="D40" s="631"/>
      <c r="E40" s="111" t="s">
        <v>289</v>
      </c>
      <c r="F40" s="569">
        <v>0</v>
      </c>
      <c r="G40" s="569"/>
      <c r="H40" s="570"/>
      <c r="I40" s="111" t="s">
        <v>289</v>
      </c>
      <c r="J40" s="565">
        <v>0</v>
      </c>
      <c r="K40" s="814"/>
      <c r="L40" s="814"/>
      <c r="M40" s="808" t="s">
        <v>635</v>
      </c>
      <c r="N40" s="86"/>
      <c r="O40" s="70"/>
    </row>
    <row r="41" spans="2:17" ht="17.25" customHeight="1" x14ac:dyDescent="0.3">
      <c r="B41" s="802" t="s">
        <v>467</v>
      </c>
      <c r="C41" s="803"/>
      <c r="D41" s="804"/>
      <c r="E41" s="111" t="s">
        <v>292</v>
      </c>
      <c r="F41" s="643">
        <v>0</v>
      </c>
      <c r="G41" s="643"/>
      <c r="H41" s="644"/>
      <c r="I41" s="645" t="s">
        <v>304</v>
      </c>
      <c r="J41" s="646"/>
      <c r="K41" s="646"/>
      <c r="L41" s="647"/>
      <c r="M41" s="583"/>
      <c r="N41" s="74"/>
      <c r="O41" s="70"/>
      <c r="Q41" s="47" t="s">
        <v>465</v>
      </c>
    </row>
    <row r="42" spans="2:17" ht="17.25" customHeight="1" x14ac:dyDescent="0.3">
      <c r="B42" s="802"/>
      <c r="C42" s="803"/>
      <c r="D42" s="804"/>
      <c r="E42" s="111" t="s">
        <v>294</v>
      </c>
      <c r="F42" s="654">
        <v>0</v>
      </c>
      <c r="G42" s="654"/>
      <c r="H42" s="655"/>
      <c r="I42" s="648"/>
      <c r="J42" s="649"/>
      <c r="K42" s="649"/>
      <c r="L42" s="650"/>
      <c r="M42" s="87" t="s">
        <v>427</v>
      </c>
      <c r="N42" s="88" t="s">
        <v>427</v>
      </c>
      <c r="O42" s="70"/>
    </row>
    <row r="43" spans="2:17" ht="17.25" customHeight="1" x14ac:dyDescent="0.3">
      <c r="B43" s="802"/>
      <c r="C43" s="803"/>
      <c r="D43" s="804"/>
      <c r="E43" s="111" t="s">
        <v>297</v>
      </c>
      <c r="F43" s="547">
        <v>0</v>
      </c>
      <c r="G43" s="547"/>
      <c r="H43" s="548"/>
      <c r="I43" s="648"/>
      <c r="J43" s="649"/>
      <c r="K43" s="649"/>
      <c r="L43" s="650"/>
      <c r="M43" s="84" t="s">
        <v>429</v>
      </c>
      <c r="N43" s="71" t="s">
        <v>430</v>
      </c>
      <c r="O43" s="70"/>
    </row>
    <row r="44" spans="2:17" ht="17.25" customHeight="1" x14ac:dyDescent="0.3">
      <c r="B44" s="805"/>
      <c r="C44" s="806"/>
      <c r="D44" s="807"/>
      <c r="E44" s="111" t="s">
        <v>299</v>
      </c>
      <c r="F44" s="549">
        <v>0</v>
      </c>
      <c r="G44" s="549"/>
      <c r="H44" s="550"/>
      <c r="I44" s="651"/>
      <c r="J44" s="652"/>
      <c r="K44" s="652"/>
      <c r="L44" s="653"/>
      <c r="M44" s="775" t="s">
        <v>604</v>
      </c>
      <c r="N44" s="775" t="s">
        <v>431</v>
      </c>
      <c r="O44" s="70"/>
    </row>
    <row r="45" spans="2:17" ht="17.25" customHeight="1" x14ac:dyDescent="0.3">
      <c r="B45" s="777" t="s">
        <v>426</v>
      </c>
      <c r="C45" s="778"/>
      <c r="D45" s="779"/>
      <c r="E45" s="786">
        <v>0</v>
      </c>
      <c r="F45" s="787"/>
      <c r="G45" s="787"/>
      <c r="H45" s="788"/>
      <c r="I45" s="789">
        <v>0</v>
      </c>
      <c r="J45" s="790"/>
      <c r="K45" s="790"/>
      <c r="L45" s="791"/>
      <c r="M45" s="775"/>
      <c r="N45" s="775"/>
      <c r="O45" s="70"/>
    </row>
    <row r="46" spans="2:17" ht="17.25" customHeight="1" x14ac:dyDescent="0.3">
      <c r="B46" s="780"/>
      <c r="C46" s="781"/>
      <c r="D46" s="782"/>
      <c r="E46" s="113" t="s">
        <v>286</v>
      </c>
      <c r="F46" s="557">
        <v>0</v>
      </c>
      <c r="G46" s="557"/>
      <c r="H46" s="558"/>
      <c r="I46" s="111" t="s">
        <v>286</v>
      </c>
      <c r="J46" s="560">
        <v>0</v>
      </c>
      <c r="K46" s="792"/>
      <c r="L46" s="792"/>
      <c r="M46" s="775"/>
      <c r="N46" s="775"/>
      <c r="O46" s="70"/>
    </row>
    <row r="47" spans="2:17" ht="17.25" customHeight="1" x14ac:dyDescent="0.3">
      <c r="B47" s="780"/>
      <c r="C47" s="781"/>
      <c r="D47" s="782"/>
      <c r="E47" s="113" t="s">
        <v>289</v>
      </c>
      <c r="F47" s="561">
        <v>0</v>
      </c>
      <c r="G47" s="561"/>
      <c r="H47" s="562"/>
      <c r="I47" s="793" t="s">
        <v>310</v>
      </c>
      <c r="J47" s="794"/>
      <c r="K47" s="794"/>
      <c r="L47" s="795"/>
      <c r="M47" s="498" t="s">
        <v>605</v>
      </c>
      <c r="N47" s="498" t="s">
        <v>435</v>
      </c>
      <c r="O47" s="70"/>
    </row>
    <row r="48" spans="2:17" ht="17.25" customHeight="1" x14ac:dyDescent="0.3">
      <c r="B48" s="780"/>
      <c r="C48" s="781"/>
      <c r="D48" s="782"/>
      <c r="E48" s="113" t="s">
        <v>292</v>
      </c>
      <c r="F48" s="624">
        <v>0</v>
      </c>
      <c r="G48" s="624"/>
      <c r="H48" s="625"/>
      <c r="I48" s="796"/>
      <c r="J48" s="797"/>
      <c r="K48" s="797"/>
      <c r="L48" s="798"/>
      <c r="M48" s="583"/>
      <c r="N48" s="498"/>
      <c r="O48" s="70"/>
    </row>
    <row r="49" spans="1:15" ht="17.25" customHeight="1" x14ac:dyDescent="0.3">
      <c r="B49" s="780"/>
      <c r="C49" s="781"/>
      <c r="D49" s="782"/>
      <c r="E49" s="113" t="s">
        <v>294</v>
      </c>
      <c r="F49" s="547">
        <v>0</v>
      </c>
      <c r="G49" s="547"/>
      <c r="H49" s="548"/>
      <c r="I49" s="796"/>
      <c r="J49" s="797"/>
      <c r="K49" s="797"/>
      <c r="L49" s="798"/>
      <c r="M49" s="775" t="s">
        <v>764</v>
      </c>
      <c r="N49" s="1047" t="s">
        <v>437</v>
      </c>
      <c r="O49" s="70"/>
    </row>
    <row r="50" spans="1:15" ht="17.25" customHeight="1" x14ac:dyDescent="0.3">
      <c r="B50" s="783"/>
      <c r="C50" s="784"/>
      <c r="D50" s="785"/>
      <c r="E50" s="113" t="s">
        <v>297</v>
      </c>
      <c r="F50" s="549">
        <v>0</v>
      </c>
      <c r="G50" s="549"/>
      <c r="H50" s="550"/>
      <c r="I50" s="799"/>
      <c r="J50" s="800"/>
      <c r="K50" s="800"/>
      <c r="L50" s="801"/>
      <c r="M50" s="583"/>
      <c r="N50" s="1047"/>
      <c r="O50" s="70"/>
    </row>
    <row r="51" spans="1:15" ht="17.25" customHeight="1" x14ac:dyDescent="0.3">
      <c r="B51" s="508" t="s">
        <v>316</v>
      </c>
      <c r="C51" s="509"/>
      <c r="D51" s="510"/>
      <c r="E51" s="514">
        <v>0</v>
      </c>
      <c r="F51" s="515"/>
      <c r="G51" s="515"/>
      <c r="H51" s="516"/>
      <c r="I51" s="517">
        <v>0</v>
      </c>
      <c r="J51" s="518"/>
      <c r="K51" s="518"/>
      <c r="L51" s="519"/>
      <c r="M51" s="498" t="s">
        <v>765</v>
      </c>
      <c r="N51" s="89"/>
      <c r="O51" s="70"/>
    </row>
    <row r="52" spans="1:15" ht="17.25" customHeight="1" x14ac:dyDescent="0.3">
      <c r="B52" s="511"/>
      <c r="C52" s="512"/>
      <c r="D52" s="513"/>
      <c r="E52" s="535" t="s">
        <v>757</v>
      </c>
      <c r="F52" s="536"/>
      <c r="G52" s="536"/>
      <c r="H52" s="537"/>
      <c r="I52" s="118" t="s">
        <v>286</v>
      </c>
      <c r="J52" s="520">
        <v>0</v>
      </c>
      <c r="K52" s="520"/>
      <c r="L52" s="521"/>
      <c r="M52" s="583"/>
      <c r="N52" s="74"/>
      <c r="O52" s="70"/>
    </row>
    <row r="53" spans="1:15" ht="17.25" customHeight="1" x14ac:dyDescent="0.3">
      <c r="B53" s="522" t="s">
        <v>756</v>
      </c>
      <c r="C53" s="523"/>
      <c r="D53" s="524"/>
      <c r="E53" s="538"/>
      <c r="F53" s="539"/>
      <c r="G53" s="539"/>
      <c r="H53" s="540"/>
      <c r="I53" s="234" t="s">
        <v>289</v>
      </c>
      <c r="J53" s="529" t="s">
        <v>755</v>
      </c>
      <c r="K53" s="529"/>
      <c r="L53" s="530"/>
      <c r="M53" s="90" t="s">
        <v>317</v>
      </c>
      <c r="N53" s="74"/>
      <c r="O53" s="70"/>
    </row>
    <row r="54" spans="1:15" ht="17.25" customHeight="1" x14ac:dyDescent="0.3">
      <c r="B54" s="525"/>
      <c r="C54" s="523"/>
      <c r="D54" s="524"/>
      <c r="E54" s="541" t="s">
        <v>771</v>
      </c>
      <c r="F54" s="542"/>
      <c r="G54" s="542"/>
      <c r="H54" s="543"/>
      <c r="I54" s="235"/>
      <c r="J54" s="531" t="s">
        <v>805</v>
      </c>
      <c r="K54" s="531"/>
      <c r="L54" s="532"/>
      <c r="M54" s="498" t="s">
        <v>438</v>
      </c>
      <c r="N54" s="74"/>
      <c r="O54" s="70"/>
    </row>
    <row r="55" spans="1:15" ht="17.25" customHeight="1" x14ac:dyDescent="0.3">
      <c r="B55" s="526"/>
      <c r="C55" s="527"/>
      <c r="D55" s="528"/>
      <c r="E55" s="541" t="s">
        <v>759</v>
      </c>
      <c r="F55" s="542"/>
      <c r="G55" s="542"/>
      <c r="H55" s="543"/>
      <c r="I55" s="236"/>
      <c r="J55" s="533" t="s">
        <v>773</v>
      </c>
      <c r="K55" s="533"/>
      <c r="L55" s="534"/>
      <c r="M55" s="774"/>
      <c r="N55" s="78"/>
      <c r="O55" s="70"/>
    </row>
    <row r="56" spans="1:15" ht="17.25" customHeight="1" x14ac:dyDescent="0.3">
      <c r="B56" s="499" t="s">
        <v>439</v>
      </c>
      <c r="C56" s="500"/>
      <c r="D56" s="501"/>
      <c r="E56" s="767">
        <v>0</v>
      </c>
      <c r="F56" s="503"/>
      <c r="G56" s="503"/>
      <c r="H56" s="504"/>
      <c r="I56" s="768">
        <v>75</v>
      </c>
      <c r="J56" s="506"/>
      <c r="K56" s="506"/>
      <c r="L56" s="507"/>
      <c r="M56" s="79" t="s">
        <v>440</v>
      </c>
      <c r="N56" s="79" t="s">
        <v>441</v>
      </c>
    </row>
    <row r="57" spans="1:15" ht="17.25" customHeight="1" x14ac:dyDescent="0.3">
      <c r="A57" s="130" t="s">
        <v>528</v>
      </c>
      <c r="O57" s="130" t="s">
        <v>529</v>
      </c>
    </row>
    <row r="58" spans="1:15" ht="17.25" customHeight="1" x14ac:dyDescent="0.3">
      <c r="B58" s="427" t="s">
        <v>804</v>
      </c>
      <c r="C58" s="428"/>
      <c r="D58" s="428"/>
      <c r="E58" s="428"/>
      <c r="F58" s="428"/>
      <c r="G58" s="428"/>
      <c r="H58" s="428"/>
      <c r="I58" s="428"/>
      <c r="J58" s="428"/>
      <c r="K58" s="428"/>
      <c r="L58" s="428"/>
      <c r="M58" s="428"/>
      <c r="N58" s="429"/>
    </row>
    <row r="59" spans="1:15" ht="17.25" customHeight="1" x14ac:dyDescent="0.3">
      <c r="B59" s="430" t="s">
        <v>591</v>
      </c>
      <c r="C59" s="431"/>
      <c r="D59" s="431"/>
      <c r="E59" s="431"/>
      <c r="F59" s="431"/>
      <c r="G59" s="431"/>
      <c r="H59" s="431"/>
      <c r="I59" s="431"/>
      <c r="J59" s="431"/>
      <c r="K59" s="431"/>
      <c r="L59" s="431"/>
      <c r="M59" s="431"/>
      <c r="N59" s="432"/>
    </row>
    <row r="60" spans="1:15" ht="17.25" customHeight="1" x14ac:dyDescent="0.3">
      <c r="B60" s="769" t="s">
        <v>412</v>
      </c>
      <c r="C60" s="769"/>
      <c r="D60" s="769"/>
      <c r="E60" s="433" t="s">
        <v>400</v>
      </c>
      <c r="F60" s="434"/>
      <c r="G60" s="434"/>
      <c r="H60" s="435"/>
      <c r="I60" s="119"/>
      <c r="J60" s="434" t="s">
        <v>401</v>
      </c>
      <c r="K60" s="434"/>
      <c r="L60" s="435"/>
      <c r="M60" s="80" t="s">
        <v>402</v>
      </c>
      <c r="N60" s="102" t="s">
        <v>403</v>
      </c>
    </row>
    <row r="61" spans="1:15" ht="17.25" customHeight="1" x14ac:dyDescent="0.3">
      <c r="B61" s="773" t="s">
        <v>442</v>
      </c>
      <c r="C61" s="773"/>
      <c r="D61" s="773"/>
      <c r="E61" s="445">
        <v>0</v>
      </c>
      <c r="F61" s="446"/>
      <c r="G61" s="446"/>
      <c r="H61" s="447"/>
      <c r="I61" s="448">
        <v>0</v>
      </c>
      <c r="J61" s="449"/>
      <c r="K61" s="449"/>
      <c r="L61" s="450"/>
      <c r="M61" s="763" t="s">
        <v>443</v>
      </c>
      <c r="N61" s="766" t="s">
        <v>443</v>
      </c>
    </row>
    <row r="62" spans="1:15" ht="17.25" customHeight="1" x14ac:dyDescent="0.3">
      <c r="B62" s="773"/>
      <c r="C62" s="773"/>
      <c r="D62" s="773"/>
      <c r="E62" s="114" t="s">
        <v>286</v>
      </c>
      <c r="F62" s="476">
        <v>0</v>
      </c>
      <c r="G62" s="476"/>
      <c r="H62" s="477"/>
      <c r="I62" s="114" t="s">
        <v>286</v>
      </c>
      <c r="J62" s="478" t="s">
        <v>515</v>
      </c>
      <c r="K62" s="478"/>
      <c r="L62" s="479"/>
      <c r="M62" s="764"/>
      <c r="N62" s="766"/>
    </row>
    <row r="63" spans="1:15" ht="17.25" customHeight="1" x14ac:dyDescent="0.3">
      <c r="B63" s="773"/>
      <c r="C63" s="773"/>
      <c r="D63" s="773"/>
      <c r="E63" s="114" t="s">
        <v>289</v>
      </c>
      <c r="F63" s="480">
        <v>0</v>
      </c>
      <c r="G63" s="480"/>
      <c r="H63" s="481"/>
      <c r="I63" s="114" t="s">
        <v>289</v>
      </c>
      <c r="J63" s="478" t="s">
        <v>516</v>
      </c>
      <c r="K63" s="478"/>
      <c r="L63" s="479"/>
      <c r="M63" s="764"/>
      <c r="N63" s="766"/>
    </row>
    <row r="64" spans="1:15" ht="17.25" customHeight="1" x14ac:dyDescent="0.3">
      <c r="B64" s="773"/>
      <c r="C64" s="773"/>
      <c r="D64" s="773"/>
      <c r="E64" s="114" t="s">
        <v>292</v>
      </c>
      <c r="F64" s="482">
        <v>0</v>
      </c>
      <c r="G64" s="482"/>
      <c r="H64" s="483"/>
      <c r="I64" s="114" t="s">
        <v>292</v>
      </c>
      <c r="J64" s="484">
        <v>0</v>
      </c>
      <c r="K64" s="484"/>
      <c r="L64" s="485"/>
      <c r="M64" s="764"/>
      <c r="N64" s="766"/>
    </row>
    <row r="65" spans="2:14" ht="17.25" customHeight="1" x14ac:dyDescent="0.3">
      <c r="B65" s="773"/>
      <c r="C65" s="773"/>
      <c r="D65" s="773"/>
      <c r="E65" s="114" t="s">
        <v>294</v>
      </c>
      <c r="F65" s="457">
        <v>0</v>
      </c>
      <c r="G65" s="457"/>
      <c r="H65" s="458"/>
      <c r="I65" s="114" t="s">
        <v>294</v>
      </c>
      <c r="J65" s="459">
        <v>0</v>
      </c>
      <c r="K65" s="459"/>
      <c r="L65" s="460"/>
      <c r="M65" s="764"/>
      <c r="N65" s="766"/>
    </row>
    <row r="66" spans="2:14" ht="17.25" customHeight="1" x14ac:dyDescent="0.3">
      <c r="B66" s="773"/>
      <c r="C66" s="773"/>
      <c r="D66" s="773"/>
      <c r="E66" s="114" t="s">
        <v>297</v>
      </c>
      <c r="F66" s="461">
        <v>0</v>
      </c>
      <c r="G66" s="461"/>
      <c r="H66" s="462"/>
      <c r="I66" s="463" t="s">
        <v>324</v>
      </c>
      <c r="J66" s="464"/>
      <c r="K66" s="464"/>
      <c r="L66" s="465"/>
      <c r="M66" s="764"/>
      <c r="N66" s="766"/>
    </row>
    <row r="67" spans="2:14" ht="17.25" customHeight="1" x14ac:dyDescent="0.3">
      <c r="B67" s="773"/>
      <c r="C67" s="773"/>
      <c r="D67" s="773"/>
      <c r="E67" s="114" t="s">
        <v>299</v>
      </c>
      <c r="F67" s="472">
        <v>0</v>
      </c>
      <c r="G67" s="472"/>
      <c r="H67" s="473"/>
      <c r="I67" s="466"/>
      <c r="J67" s="467"/>
      <c r="K67" s="467"/>
      <c r="L67" s="468"/>
      <c r="M67" s="764"/>
      <c r="N67" s="766"/>
    </row>
    <row r="68" spans="2:14" ht="17.25" customHeight="1" x14ac:dyDescent="0.3">
      <c r="B68" s="773"/>
      <c r="C68" s="773"/>
      <c r="D68" s="773"/>
      <c r="E68" s="114" t="s">
        <v>300</v>
      </c>
      <c r="F68" s="474">
        <v>0</v>
      </c>
      <c r="G68" s="474"/>
      <c r="H68" s="475"/>
      <c r="I68" s="469"/>
      <c r="J68" s="470"/>
      <c r="K68" s="470"/>
      <c r="L68" s="471"/>
      <c r="M68" s="764"/>
      <c r="N68" s="766"/>
    </row>
    <row r="69" spans="2:14" ht="17.25" customHeight="1" x14ac:dyDescent="0.3">
      <c r="B69" s="762" t="s">
        <v>444</v>
      </c>
      <c r="C69" s="762"/>
      <c r="D69" s="762"/>
      <c r="E69" s="495">
        <v>0</v>
      </c>
      <c r="F69" s="496"/>
      <c r="G69" s="496"/>
      <c r="H69" s="497"/>
      <c r="I69" s="367">
        <v>0</v>
      </c>
      <c r="J69" s="368"/>
      <c r="K69" s="368"/>
      <c r="L69" s="369"/>
      <c r="M69" s="764"/>
      <c r="N69" s="766"/>
    </row>
    <row r="70" spans="2:14" ht="17.25" customHeight="1" x14ac:dyDescent="0.3">
      <c r="B70" s="762"/>
      <c r="C70" s="762"/>
      <c r="D70" s="762"/>
      <c r="E70" s="115" t="s">
        <v>286</v>
      </c>
      <c r="F70" s="370">
        <v>0</v>
      </c>
      <c r="G70" s="370"/>
      <c r="H70" s="371"/>
      <c r="I70" s="115" t="s">
        <v>286</v>
      </c>
      <c r="J70" s="372">
        <v>0</v>
      </c>
      <c r="K70" s="372"/>
      <c r="L70" s="373"/>
      <c r="M70" s="764"/>
      <c r="N70" s="766"/>
    </row>
    <row r="71" spans="2:14" ht="17.25" customHeight="1" x14ac:dyDescent="0.3">
      <c r="B71" s="762"/>
      <c r="C71" s="762"/>
      <c r="D71" s="762"/>
      <c r="E71" s="115" t="s">
        <v>289</v>
      </c>
      <c r="F71" s="374">
        <v>0</v>
      </c>
      <c r="G71" s="374"/>
      <c r="H71" s="375"/>
      <c r="I71" s="376" t="s">
        <v>326</v>
      </c>
      <c r="J71" s="377"/>
      <c r="K71" s="377"/>
      <c r="L71" s="378"/>
      <c r="M71" s="764"/>
      <c r="N71" s="766"/>
    </row>
    <row r="72" spans="2:14" ht="17.25" customHeight="1" x14ac:dyDescent="0.3">
      <c r="B72" s="762"/>
      <c r="C72" s="762"/>
      <c r="D72" s="762"/>
      <c r="E72" s="115" t="s">
        <v>292</v>
      </c>
      <c r="F72" s="385">
        <v>0</v>
      </c>
      <c r="G72" s="385"/>
      <c r="H72" s="386"/>
      <c r="I72" s="379"/>
      <c r="J72" s="380"/>
      <c r="K72" s="380"/>
      <c r="L72" s="381"/>
      <c r="M72" s="764"/>
      <c r="N72" s="766"/>
    </row>
    <row r="73" spans="2:14" ht="17.25" customHeight="1" x14ac:dyDescent="0.3">
      <c r="B73" s="762"/>
      <c r="C73" s="762"/>
      <c r="D73" s="762"/>
      <c r="E73" s="115" t="s">
        <v>294</v>
      </c>
      <c r="F73" s="387">
        <v>0</v>
      </c>
      <c r="G73" s="387"/>
      <c r="H73" s="388"/>
      <c r="I73" s="379"/>
      <c r="J73" s="380"/>
      <c r="K73" s="380"/>
      <c r="L73" s="381"/>
      <c r="M73" s="764"/>
      <c r="N73" s="766"/>
    </row>
    <row r="74" spans="2:14" ht="17.25" customHeight="1" x14ac:dyDescent="0.3">
      <c r="B74" s="762"/>
      <c r="C74" s="762"/>
      <c r="D74" s="762"/>
      <c r="E74" s="115" t="s">
        <v>297</v>
      </c>
      <c r="F74" s="389">
        <v>0</v>
      </c>
      <c r="G74" s="389"/>
      <c r="H74" s="390"/>
      <c r="I74" s="382"/>
      <c r="J74" s="383"/>
      <c r="K74" s="383"/>
      <c r="L74" s="384"/>
      <c r="M74" s="764"/>
      <c r="N74" s="766"/>
    </row>
    <row r="75" spans="2:14" ht="17.25" customHeight="1" x14ac:dyDescent="0.3">
      <c r="B75" s="761" t="s">
        <v>445</v>
      </c>
      <c r="C75" s="761"/>
      <c r="D75" s="761"/>
      <c r="E75" s="400">
        <v>0</v>
      </c>
      <c r="F75" s="401"/>
      <c r="G75" s="401"/>
      <c r="H75" s="402"/>
      <c r="I75" s="403">
        <v>0</v>
      </c>
      <c r="J75" s="404"/>
      <c r="K75" s="404"/>
      <c r="L75" s="405"/>
      <c r="M75" s="764"/>
      <c r="N75" s="766"/>
    </row>
    <row r="76" spans="2:14" ht="17.25" customHeight="1" x14ac:dyDescent="0.3">
      <c r="B76" s="761"/>
      <c r="C76" s="761"/>
      <c r="D76" s="761"/>
      <c r="E76" s="116" t="s">
        <v>286</v>
      </c>
      <c r="F76" s="406">
        <v>0</v>
      </c>
      <c r="G76" s="406"/>
      <c r="H76" s="407"/>
      <c r="I76" s="120" t="s">
        <v>286</v>
      </c>
      <c r="J76" s="408">
        <v>0</v>
      </c>
      <c r="K76" s="408"/>
      <c r="L76" s="409"/>
      <c r="M76" s="764"/>
      <c r="N76" s="766"/>
    </row>
    <row r="77" spans="2:14" ht="17.25" customHeight="1" x14ac:dyDescent="0.3">
      <c r="B77" s="761"/>
      <c r="C77" s="761"/>
      <c r="D77" s="761"/>
      <c r="E77" s="116" t="s">
        <v>289</v>
      </c>
      <c r="F77" s="410">
        <v>0</v>
      </c>
      <c r="G77" s="410"/>
      <c r="H77" s="411"/>
      <c r="I77" s="412" t="s">
        <v>328</v>
      </c>
      <c r="J77" s="413"/>
      <c r="K77" s="413"/>
      <c r="L77" s="414"/>
      <c r="M77" s="764"/>
      <c r="N77" s="766"/>
    </row>
    <row r="78" spans="2:14" ht="17.25" customHeight="1" x14ac:dyDescent="0.3">
      <c r="B78" s="761"/>
      <c r="C78" s="761"/>
      <c r="D78" s="761"/>
      <c r="E78" s="116" t="s">
        <v>292</v>
      </c>
      <c r="F78" s="421">
        <v>0</v>
      </c>
      <c r="G78" s="421"/>
      <c r="H78" s="422"/>
      <c r="I78" s="415"/>
      <c r="J78" s="416"/>
      <c r="K78" s="416"/>
      <c r="L78" s="417"/>
      <c r="M78" s="764"/>
      <c r="N78" s="766"/>
    </row>
    <row r="79" spans="2:14" ht="17.25" customHeight="1" x14ac:dyDescent="0.3">
      <c r="B79" s="761"/>
      <c r="C79" s="761"/>
      <c r="D79" s="761"/>
      <c r="E79" s="116" t="s">
        <v>294</v>
      </c>
      <c r="F79" s="423">
        <v>0</v>
      </c>
      <c r="G79" s="423"/>
      <c r="H79" s="424"/>
      <c r="I79" s="415"/>
      <c r="J79" s="416"/>
      <c r="K79" s="416"/>
      <c r="L79" s="417"/>
      <c r="M79" s="764"/>
      <c r="N79" s="766"/>
    </row>
    <row r="80" spans="2:14" ht="17.25" customHeight="1" x14ac:dyDescent="0.3">
      <c r="B80" s="761"/>
      <c r="C80" s="761"/>
      <c r="D80" s="761"/>
      <c r="E80" s="116" t="s">
        <v>297</v>
      </c>
      <c r="F80" s="425">
        <v>0</v>
      </c>
      <c r="G80" s="425"/>
      <c r="H80" s="426"/>
      <c r="I80" s="418"/>
      <c r="J80" s="419"/>
      <c r="K80" s="419"/>
      <c r="L80" s="420"/>
      <c r="M80" s="764"/>
      <c r="N80" s="766"/>
    </row>
    <row r="81" spans="1:15" ht="17.25" customHeight="1" x14ac:dyDescent="0.3">
      <c r="B81" s="331" t="s">
        <v>557</v>
      </c>
      <c r="C81" s="332"/>
      <c r="D81" s="333"/>
      <c r="E81" s="337">
        <v>0</v>
      </c>
      <c r="F81" s="338"/>
      <c r="G81" s="338"/>
      <c r="H81" s="339"/>
      <c r="I81" s="340">
        <v>0</v>
      </c>
      <c r="J81" s="341"/>
      <c r="K81" s="341"/>
      <c r="L81" s="342"/>
      <c r="M81" s="764"/>
      <c r="N81" s="766"/>
    </row>
    <row r="82" spans="1:15" ht="17.25" customHeight="1" x14ac:dyDescent="0.3">
      <c r="B82" s="334"/>
      <c r="C82" s="335"/>
      <c r="D82" s="336"/>
      <c r="E82" s="354" t="s">
        <v>757</v>
      </c>
      <c r="F82" s="355"/>
      <c r="G82" s="355"/>
      <c r="H82" s="356"/>
      <c r="I82" s="237" t="s">
        <v>286</v>
      </c>
      <c r="J82" s="343">
        <v>0</v>
      </c>
      <c r="K82" s="343"/>
      <c r="L82" s="344"/>
      <c r="M82" s="764"/>
      <c r="N82" s="766"/>
    </row>
    <row r="83" spans="1:15" ht="17.25" customHeight="1" x14ac:dyDescent="0.3">
      <c r="B83" s="345" t="s">
        <v>756</v>
      </c>
      <c r="C83" s="346"/>
      <c r="D83" s="347"/>
      <c r="E83" s="357"/>
      <c r="F83" s="358"/>
      <c r="G83" s="358"/>
      <c r="H83" s="359"/>
      <c r="I83" s="238" t="s">
        <v>289</v>
      </c>
      <c r="J83" s="352" t="s">
        <v>755</v>
      </c>
      <c r="K83" s="352"/>
      <c r="L83" s="353"/>
      <c r="M83" s="764"/>
      <c r="N83" s="766"/>
    </row>
    <row r="84" spans="1:15" ht="17.25" customHeight="1" x14ac:dyDescent="0.3">
      <c r="B84" s="348"/>
      <c r="C84" s="346"/>
      <c r="D84" s="347"/>
      <c r="E84" s="360" t="s">
        <v>770</v>
      </c>
      <c r="F84" s="361"/>
      <c r="G84" s="361"/>
      <c r="H84" s="362"/>
      <c r="I84" s="239"/>
      <c r="J84" s="363" t="s">
        <v>805</v>
      </c>
      <c r="K84" s="363"/>
      <c r="L84" s="364"/>
      <c r="M84" s="764"/>
      <c r="N84" s="766"/>
    </row>
    <row r="85" spans="1:15" ht="17.25" customHeight="1" x14ac:dyDescent="0.3">
      <c r="B85" s="349"/>
      <c r="C85" s="350"/>
      <c r="D85" s="351"/>
      <c r="E85" s="360" t="s">
        <v>759</v>
      </c>
      <c r="F85" s="361"/>
      <c r="G85" s="361"/>
      <c r="H85" s="362"/>
      <c r="I85" s="240"/>
      <c r="J85" s="365" t="s">
        <v>806</v>
      </c>
      <c r="K85" s="365"/>
      <c r="L85" s="366"/>
      <c r="M85" s="765"/>
      <c r="N85" s="766"/>
    </row>
    <row r="86" spans="1:15" ht="17.25" customHeight="1" x14ac:dyDescent="0.3">
      <c r="B86" s="758" t="s">
        <v>446</v>
      </c>
      <c r="C86" s="758"/>
      <c r="D86" s="758"/>
      <c r="E86" s="322">
        <v>0</v>
      </c>
      <c r="F86" s="323"/>
      <c r="G86" s="323"/>
      <c r="H86" s="324"/>
      <c r="I86" s="325">
        <v>0</v>
      </c>
      <c r="J86" s="326"/>
      <c r="K86" s="326"/>
      <c r="L86" s="327"/>
      <c r="M86" s="82" t="s">
        <v>440</v>
      </c>
      <c r="N86" s="82" t="s">
        <v>441</v>
      </c>
    </row>
    <row r="87" spans="1:15" ht="17.25" customHeight="1" x14ac:dyDescent="0.3">
      <c r="A87" s="130" t="s">
        <v>528</v>
      </c>
      <c r="O87" s="130" t="s">
        <v>529</v>
      </c>
    </row>
    <row r="88" spans="1:15" ht="17.25" customHeight="1" x14ac:dyDescent="0.3">
      <c r="B88" s="759" t="s">
        <v>447</v>
      </c>
      <c r="C88" s="759"/>
      <c r="D88" s="759"/>
      <c r="E88" s="759"/>
      <c r="F88" s="759"/>
      <c r="G88" s="759"/>
      <c r="H88" s="759"/>
      <c r="I88" s="759"/>
      <c r="J88" s="759"/>
      <c r="K88" s="759"/>
      <c r="L88" s="759"/>
      <c r="M88" s="759"/>
      <c r="N88" s="759"/>
    </row>
    <row r="89" spans="1:15" ht="17.25" customHeight="1" x14ac:dyDescent="0.3">
      <c r="B89" s="755" t="s">
        <v>448</v>
      </c>
      <c r="C89" s="755"/>
      <c r="D89" s="755"/>
      <c r="E89" s="756" t="s">
        <v>449</v>
      </c>
      <c r="F89" s="756"/>
      <c r="G89" s="756"/>
      <c r="H89" s="756"/>
      <c r="I89" s="756"/>
      <c r="J89" s="756"/>
      <c r="K89" s="756"/>
      <c r="L89" s="756"/>
      <c r="M89" s="756"/>
      <c r="N89" s="756"/>
    </row>
    <row r="90" spans="1:15" ht="17.25" customHeight="1" x14ac:dyDescent="0.3">
      <c r="B90" s="755" t="s">
        <v>450</v>
      </c>
      <c r="C90" s="755"/>
      <c r="D90" s="755"/>
      <c r="E90" s="756" t="s">
        <v>333</v>
      </c>
      <c r="F90" s="756"/>
      <c r="G90" s="756"/>
      <c r="H90" s="756"/>
      <c r="I90" s="756"/>
      <c r="J90" s="756"/>
      <c r="K90" s="756"/>
      <c r="L90" s="756"/>
      <c r="M90" s="756"/>
      <c r="N90" s="756"/>
    </row>
    <row r="91" spans="1:15" ht="17.25" customHeight="1" x14ac:dyDescent="0.3">
      <c r="B91" s="755" t="s">
        <v>451</v>
      </c>
      <c r="C91" s="755"/>
      <c r="D91" s="755"/>
      <c r="E91" s="757" t="s">
        <v>452</v>
      </c>
      <c r="F91" s="757"/>
      <c r="G91" s="757"/>
      <c r="H91" s="757"/>
      <c r="I91" s="757"/>
      <c r="J91" s="757"/>
      <c r="K91" s="757"/>
      <c r="L91" s="757"/>
      <c r="M91" s="757"/>
      <c r="N91" s="757"/>
    </row>
    <row r="92" spans="1:15" ht="17.25" customHeight="1" x14ac:dyDescent="0.3">
      <c r="B92" s="755" t="s">
        <v>453</v>
      </c>
      <c r="C92" s="755"/>
      <c r="D92" s="755"/>
      <c r="E92" s="756" t="s">
        <v>565</v>
      </c>
      <c r="F92" s="756"/>
      <c r="G92" s="756"/>
      <c r="H92" s="756"/>
      <c r="I92" s="756"/>
      <c r="J92" s="756"/>
      <c r="K92" s="756"/>
      <c r="L92" s="756"/>
      <c r="M92" s="756"/>
      <c r="N92" s="756"/>
    </row>
  </sheetData>
  <mergeCells count="182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B53:D55"/>
    <mergeCell ref="J53:L53"/>
    <mergeCell ref="M54:M55"/>
    <mergeCell ref="B51:D52"/>
    <mergeCell ref="E51:H51"/>
    <mergeCell ref="I51:L51"/>
    <mergeCell ref="M51:M52"/>
    <mergeCell ref="J52:L52"/>
    <mergeCell ref="E52:H53"/>
    <mergeCell ref="E54:H54"/>
    <mergeCell ref="J54:L54"/>
    <mergeCell ref="E55:H55"/>
    <mergeCell ref="J55:L55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0:L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I61:L61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2"/>
    <mergeCell ref="E81:H81"/>
    <mergeCell ref="I81:L81"/>
    <mergeCell ref="J82:L82"/>
    <mergeCell ref="B83:D85"/>
    <mergeCell ref="J83:L83"/>
    <mergeCell ref="E82:H83"/>
    <mergeCell ref="E84:H84"/>
    <mergeCell ref="J84:L84"/>
    <mergeCell ref="E85:H85"/>
    <mergeCell ref="J85:L85"/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</mergeCells>
  <phoneticPr fontId="1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363FD-636F-4824-B6EB-8AA190378BAA}">
  <dimension ref="A1:Q98"/>
  <sheetViews>
    <sheetView workbookViewId="0">
      <selection sqref="A1:A97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522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380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381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384</v>
      </c>
      <c r="C9" s="1043" t="s">
        <v>478</v>
      </c>
      <c r="D9" s="1044"/>
      <c r="E9" s="1044"/>
      <c r="F9" s="1044"/>
      <c r="G9" s="1044"/>
      <c r="H9" s="1044"/>
      <c r="I9" s="1044"/>
      <c r="J9" s="1044"/>
      <c r="K9" s="1044"/>
      <c r="L9" s="1044"/>
      <c r="M9" s="1044"/>
      <c r="N9" s="1045"/>
      <c r="O9" s="83"/>
    </row>
    <row r="10" spans="1:15" ht="17.25" customHeight="1" x14ac:dyDescent="0.3">
      <c r="B10" s="48" t="s">
        <v>385</v>
      </c>
      <c r="C10" s="1046" t="s">
        <v>479</v>
      </c>
      <c r="D10" s="1046"/>
      <c r="E10" s="1046"/>
      <c r="F10" s="1046"/>
      <c r="G10" s="1046"/>
      <c r="H10" s="1046"/>
      <c r="I10" s="1046"/>
      <c r="J10" s="1046"/>
      <c r="K10" s="1046"/>
      <c r="L10" s="1046"/>
      <c r="M10" s="1046"/>
      <c r="N10" s="1046"/>
      <c r="O10" s="52"/>
    </row>
    <row r="11" spans="1:15" ht="17.25" customHeight="1" x14ac:dyDescent="0.3">
      <c r="B11" s="53" t="s">
        <v>386</v>
      </c>
      <c r="C11" s="1046" t="s">
        <v>564</v>
      </c>
      <c r="D11" s="1046"/>
      <c r="E11" s="1046"/>
      <c r="F11" s="1046"/>
      <c r="G11" s="1046"/>
      <c r="H11" s="1046"/>
      <c r="I11" s="1046"/>
      <c r="J11" s="1046"/>
      <c r="K11" s="1046"/>
      <c r="L11" s="1046"/>
      <c r="M11" s="1046"/>
      <c r="N11" s="1046"/>
      <c r="O11" s="52"/>
    </row>
    <row r="12" spans="1:15" ht="17.25" customHeight="1" x14ac:dyDescent="0.3">
      <c r="B12" s="53" t="s">
        <v>387</v>
      </c>
      <c r="C12" s="743" t="s">
        <v>460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389</v>
      </c>
      <c r="D13" s="55" t="s">
        <v>390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391</v>
      </c>
      <c r="E14" s="714" t="s">
        <v>363</v>
      </c>
      <c r="F14" s="714"/>
      <c r="G14" s="954" t="s">
        <v>261</v>
      </c>
      <c r="H14" s="955"/>
      <c r="I14" s="955"/>
      <c r="J14" s="955"/>
      <c r="K14" s="955"/>
      <c r="L14" s="955"/>
      <c r="M14" s="955"/>
      <c r="N14" s="956"/>
      <c r="O14" s="56"/>
    </row>
    <row r="15" spans="1:15" ht="17.25" customHeight="1" x14ac:dyDescent="0.3">
      <c r="B15" s="721"/>
      <c r="C15" s="890"/>
      <c r="D15" s="57" t="s">
        <v>392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393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394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395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396</v>
      </c>
      <c r="D19" s="57" t="s">
        <v>397</v>
      </c>
      <c r="E19" s="714" t="s">
        <v>363</v>
      </c>
      <c r="F19" s="714"/>
      <c r="G19" s="715" t="s">
        <v>801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398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399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402</v>
      </c>
      <c r="N21" s="58" t="s">
        <v>403</v>
      </c>
      <c r="O21" s="59"/>
    </row>
    <row r="22" spans="1:15" ht="17.25" customHeight="1" x14ac:dyDescent="0.3">
      <c r="B22" s="721"/>
      <c r="C22" s="724" t="s">
        <v>404</v>
      </c>
      <c r="D22" s="724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480</v>
      </c>
      <c r="N22" s="711" t="s">
        <v>405</v>
      </c>
      <c r="O22" s="62"/>
    </row>
    <row r="23" spans="1:15" ht="17.25" customHeight="1" x14ac:dyDescent="0.3">
      <c r="B23" s="706"/>
      <c r="C23" s="724" t="s">
        <v>406</v>
      </c>
      <c r="D23" s="724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407</v>
      </c>
      <c r="C24" s="724" t="s">
        <v>408</v>
      </c>
      <c r="D24" s="724"/>
      <c r="E24" s="305" t="s">
        <v>409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24" t="s">
        <v>410</v>
      </c>
      <c r="D25" s="724"/>
      <c r="E25" s="733" t="s">
        <v>482</v>
      </c>
      <c r="F25" s="734"/>
      <c r="G25" s="734"/>
      <c r="H25" s="734"/>
      <c r="I25" s="734"/>
      <c r="J25" s="734"/>
      <c r="K25" s="734"/>
      <c r="L25" s="734"/>
      <c r="M25" s="734"/>
      <c r="N25" s="735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411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412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402</v>
      </c>
      <c r="N29" s="66" t="s">
        <v>403</v>
      </c>
      <c r="O29" s="67"/>
    </row>
    <row r="30" spans="1:15" ht="17.25" customHeight="1" x14ac:dyDescent="0.3">
      <c r="B30" s="887" t="s">
        <v>413</v>
      </c>
      <c r="C30" s="888"/>
      <c r="D30" s="889"/>
      <c r="E30" s="830">
        <v>0</v>
      </c>
      <c r="F30" s="830"/>
      <c r="G30" s="830"/>
      <c r="H30" s="831"/>
      <c r="I30" s="832">
        <v>0</v>
      </c>
      <c r="J30" s="833"/>
      <c r="K30" s="833"/>
      <c r="L30" s="834"/>
      <c r="M30" s="68"/>
      <c r="N30" s="69"/>
      <c r="O30" s="70"/>
    </row>
    <row r="31" spans="1:15" ht="17.25" customHeight="1" x14ac:dyDescent="0.3">
      <c r="B31" s="887"/>
      <c r="C31" s="888"/>
      <c r="D31" s="889"/>
      <c r="E31" s="110" t="s">
        <v>286</v>
      </c>
      <c r="F31" s="835">
        <v>0</v>
      </c>
      <c r="G31" s="835"/>
      <c r="H31" s="836"/>
      <c r="I31" s="110" t="s">
        <v>286</v>
      </c>
      <c r="J31" s="635" t="s">
        <v>515</v>
      </c>
      <c r="K31" s="635"/>
      <c r="L31" s="636"/>
      <c r="M31" s="71" t="s">
        <v>415</v>
      </c>
      <c r="N31" s="71" t="s">
        <v>416</v>
      </c>
      <c r="O31" s="70"/>
    </row>
    <row r="32" spans="1:15" ht="17.25" customHeight="1" x14ac:dyDescent="0.3">
      <c r="B32" s="887"/>
      <c r="C32" s="888"/>
      <c r="D32" s="88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563" t="s">
        <v>417</v>
      </c>
      <c r="N32" s="563" t="s">
        <v>291</v>
      </c>
      <c r="O32" s="70"/>
    </row>
    <row r="33" spans="2:17" ht="17.25" customHeight="1" x14ac:dyDescent="0.3">
      <c r="B33" s="887"/>
      <c r="C33" s="888"/>
      <c r="D33" s="88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563"/>
      <c r="N33" s="583"/>
      <c r="O33" s="70"/>
    </row>
    <row r="34" spans="2:17" ht="17.25" customHeight="1" x14ac:dyDescent="0.3">
      <c r="B34" s="887"/>
      <c r="C34" s="888"/>
      <c r="D34" s="889"/>
      <c r="E34" s="110" t="s">
        <v>294</v>
      </c>
      <c r="F34" s="664">
        <v>0</v>
      </c>
      <c r="G34" s="664"/>
      <c r="H34" s="665"/>
      <c r="I34" s="110" t="s">
        <v>294</v>
      </c>
      <c r="J34" s="667">
        <v>0</v>
      </c>
      <c r="K34" s="821"/>
      <c r="L34" s="821"/>
      <c r="M34" s="498" t="s">
        <v>418</v>
      </c>
      <c r="N34" s="498" t="s">
        <v>419</v>
      </c>
      <c r="O34" s="70"/>
    </row>
    <row r="35" spans="2:17" ht="17.25" customHeight="1" x14ac:dyDescent="0.3">
      <c r="B35" s="887"/>
      <c r="C35" s="888"/>
      <c r="D35" s="889"/>
      <c r="E35" s="110" t="s">
        <v>297</v>
      </c>
      <c r="F35" s="690">
        <v>0</v>
      </c>
      <c r="G35" s="690"/>
      <c r="H35" s="691"/>
      <c r="I35" s="692" t="s">
        <v>298</v>
      </c>
      <c r="J35" s="693"/>
      <c r="K35" s="693"/>
      <c r="L35" s="694"/>
      <c r="M35" s="498"/>
      <c r="N35" s="563"/>
      <c r="O35" s="70"/>
    </row>
    <row r="36" spans="2:17" ht="17.25" customHeight="1" x14ac:dyDescent="0.3">
      <c r="B36" s="887"/>
      <c r="C36" s="888"/>
      <c r="D36" s="889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563"/>
      <c r="O36" s="70"/>
    </row>
    <row r="37" spans="2:17" ht="17.25" customHeight="1" x14ac:dyDescent="0.3">
      <c r="B37" s="887"/>
      <c r="C37" s="888"/>
      <c r="D37" s="889"/>
      <c r="E37" s="110" t="s">
        <v>300</v>
      </c>
      <c r="F37" s="703">
        <v>0</v>
      </c>
      <c r="G37" s="703"/>
      <c r="H37" s="704"/>
      <c r="I37" s="698"/>
      <c r="J37" s="699"/>
      <c r="K37" s="699"/>
      <c r="L37" s="700"/>
      <c r="M37" s="72"/>
      <c r="N37" s="73"/>
      <c r="O37" s="70"/>
    </row>
    <row r="38" spans="2:17" ht="17.25" customHeight="1" x14ac:dyDescent="0.3">
      <c r="B38" s="626" t="s">
        <v>461</v>
      </c>
      <c r="C38" s="627"/>
      <c r="D38" s="628"/>
      <c r="E38" s="879">
        <v>0</v>
      </c>
      <c r="F38" s="880"/>
      <c r="G38" s="880"/>
      <c r="H38" s="881"/>
      <c r="I38" s="882" t="s">
        <v>351</v>
      </c>
      <c r="J38" s="883"/>
      <c r="K38" s="883"/>
      <c r="L38" s="884"/>
      <c r="M38" s="563" t="s">
        <v>633</v>
      </c>
      <c r="N38" s="566" t="s">
        <v>424</v>
      </c>
      <c r="O38" s="70"/>
    </row>
    <row r="39" spans="2:17" ht="17.25" customHeight="1" x14ac:dyDescent="0.3">
      <c r="B39" s="629"/>
      <c r="C39" s="630"/>
      <c r="D39" s="631"/>
      <c r="E39" s="111" t="s">
        <v>286</v>
      </c>
      <c r="F39" s="643">
        <v>0</v>
      </c>
      <c r="G39" s="643"/>
      <c r="H39" s="644"/>
      <c r="I39" s="866" t="s">
        <v>352</v>
      </c>
      <c r="J39" s="866"/>
      <c r="K39" s="866"/>
      <c r="L39" s="866"/>
      <c r="M39" s="563"/>
      <c r="N39" s="566"/>
      <c r="O39" s="70"/>
    </row>
    <row r="40" spans="2:17" ht="17.25" customHeight="1" x14ac:dyDescent="0.3">
      <c r="B40" s="629"/>
      <c r="C40" s="630"/>
      <c r="D40" s="631"/>
      <c r="E40" s="111" t="s">
        <v>289</v>
      </c>
      <c r="F40" s="885" t="s">
        <v>810</v>
      </c>
      <c r="G40" s="885"/>
      <c r="H40" s="886"/>
      <c r="I40" s="866" t="s">
        <v>353</v>
      </c>
      <c r="J40" s="866"/>
      <c r="K40" s="866"/>
      <c r="L40" s="866"/>
      <c r="M40" s="563"/>
      <c r="N40" s="566"/>
      <c r="O40" s="70"/>
    </row>
    <row r="41" spans="2:17" ht="17.25" customHeight="1" x14ac:dyDescent="0.3">
      <c r="B41" s="802" t="s">
        <v>464</v>
      </c>
      <c r="C41" s="803"/>
      <c r="D41" s="804"/>
      <c r="E41" s="111" t="s">
        <v>292</v>
      </c>
      <c r="F41" s="569" t="s">
        <v>808</v>
      </c>
      <c r="G41" s="569"/>
      <c r="H41" s="570"/>
      <c r="I41" s="866" t="s">
        <v>818</v>
      </c>
      <c r="J41" s="866"/>
      <c r="K41" s="866"/>
      <c r="L41" s="866"/>
      <c r="M41" s="74"/>
      <c r="N41" s="74"/>
      <c r="O41" s="70"/>
      <c r="Q41" s="47" t="s">
        <v>465</v>
      </c>
    </row>
    <row r="42" spans="2:17" ht="17.25" customHeight="1" x14ac:dyDescent="0.3">
      <c r="B42" s="802"/>
      <c r="C42" s="803"/>
      <c r="D42" s="804"/>
      <c r="E42" s="111" t="s">
        <v>294</v>
      </c>
      <c r="F42" s="547" t="s">
        <v>809</v>
      </c>
      <c r="G42" s="547"/>
      <c r="H42" s="548"/>
      <c r="I42" s="867"/>
      <c r="J42" s="867"/>
      <c r="K42" s="867"/>
      <c r="L42" s="867"/>
      <c r="M42" s="563" t="s">
        <v>635</v>
      </c>
      <c r="N42" s="74"/>
      <c r="O42" s="70"/>
    </row>
    <row r="43" spans="2:17" ht="17.25" customHeight="1" x14ac:dyDescent="0.3">
      <c r="B43" s="805"/>
      <c r="C43" s="806"/>
      <c r="D43" s="807"/>
      <c r="E43" s="111" t="s">
        <v>297</v>
      </c>
      <c r="F43" s="868">
        <v>0</v>
      </c>
      <c r="G43" s="868"/>
      <c r="H43" s="869"/>
      <c r="I43" s="867"/>
      <c r="J43" s="867"/>
      <c r="K43" s="867"/>
      <c r="L43" s="867"/>
      <c r="M43" s="563"/>
      <c r="N43" s="74"/>
      <c r="O43" s="70"/>
    </row>
    <row r="44" spans="2:17" ht="17.25" customHeight="1" x14ac:dyDescent="0.3">
      <c r="B44" s="870" t="s">
        <v>466</v>
      </c>
      <c r="C44" s="871"/>
      <c r="D44" s="872"/>
      <c r="E44" s="876">
        <v>0</v>
      </c>
      <c r="F44" s="877"/>
      <c r="G44" s="877"/>
      <c r="H44" s="878"/>
      <c r="I44" s="848">
        <v>0</v>
      </c>
      <c r="J44" s="849"/>
      <c r="K44" s="849"/>
      <c r="L44" s="850"/>
      <c r="M44" s="563"/>
      <c r="N44" s="74"/>
      <c r="O44" s="70"/>
    </row>
    <row r="45" spans="2:17" ht="17.25" customHeight="1" x14ac:dyDescent="0.3">
      <c r="B45" s="873"/>
      <c r="C45" s="874"/>
      <c r="D45" s="875"/>
      <c r="E45" s="112" t="s">
        <v>286</v>
      </c>
      <c r="F45" s="608">
        <v>0</v>
      </c>
      <c r="G45" s="608"/>
      <c r="H45" s="609"/>
      <c r="I45" s="112" t="s">
        <v>286</v>
      </c>
      <c r="J45" s="611">
        <v>0</v>
      </c>
      <c r="K45" s="851"/>
      <c r="L45" s="851"/>
      <c r="M45" s="75" t="s">
        <v>427</v>
      </c>
      <c r="N45" s="76" t="s">
        <v>427</v>
      </c>
      <c r="O45" s="70"/>
    </row>
    <row r="46" spans="2:17" ht="17.25" customHeight="1" x14ac:dyDescent="0.3">
      <c r="B46" s="873"/>
      <c r="C46" s="874"/>
      <c r="D46" s="875"/>
      <c r="E46" s="112" t="s">
        <v>289</v>
      </c>
      <c r="F46" s="612">
        <v>0</v>
      </c>
      <c r="G46" s="612"/>
      <c r="H46" s="613"/>
      <c r="I46" s="112" t="s">
        <v>289</v>
      </c>
      <c r="J46" s="852">
        <v>0</v>
      </c>
      <c r="K46" s="852"/>
      <c r="L46" s="853"/>
      <c r="M46" s="71" t="s">
        <v>429</v>
      </c>
      <c r="N46" s="71" t="s">
        <v>430</v>
      </c>
      <c r="O46" s="70"/>
    </row>
    <row r="47" spans="2:17" ht="17.25" customHeight="1" x14ac:dyDescent="0.3">
      <c r="B47" s="854" t="s">
        <v>467</v>
      </c>
      <c r="C47" s="855"/>
      <c r="D47" s="856"/>
      <c r="E47" s="112" t="s">
        <v>292</v>
      </c>
      <c r="F47" s="577">
        <v>0</v>
      </c>
      <c r="G47" s="577"/>
      <c r="H47" s="578"/>
      <c r="I47" s="860" t="s">
        <v>304</v>
      </c>
      <c r="J47" s="861"/>
      <c r="K47" s="861"/>
      <c r="L47" s="862"/>
      <c r="M47" s="563" t="s">
        <v>604</v>
      </c>
      <c r="N47" s="563" t="s">
        <v>431</v>
      </c>
      <c r="O47" s="70"/>
    </row>
    <row r="48" spans="2:17" ht="17.25" customHeight="1" x14ac:dyDescent="0.3">
      <c r="B48" s="854"/>
      <c r="C48" s="855"/>
      <c r="D48" s="856"/>
      <c r="E48" s="112" t="s">
        <v>294</v>
      </c>
      <c r="F48" s="846">
        <v>0</v>
      </c>
      <c r="G48" s="846"/>
      <c r="H48" s="847"/>
      <c r="I48" s="860"/>
      <c r="J48" s="861"/>
      <c r="K48" s="861"/>
      <c r="L48" s="862"/>
      <c r="M48" s="563"/>
      <c r="N48" s="563"/>
      <c r="O48" s="70"/>
    </row>
    <row r="49" spans="1:15" ht="17.25" customHeight="1" x14ac:dyDescent="0.3">
      <c r="B49" s="854"/>
      <c r="C49" s="855"/>
      <c r="D49" s="856"/>
      <c r="E49" s="112" t="s">
        <v>297</v>
      </c>
      <c r="F49" s="579">
        <v>0</v>
      </c>
      <c r="G49" s="579"/>
      <c r="H49" s="580"/>
      <c r="I49" s="860"/>
      <c r="J49" s="861"/>
      <c r="K49" s="861"/>
      <c r="L49" s="862"/>
      <c r="M49" s="563"/>
      <c r="N49" s="563"/>
      <c r="O49" s="70"/>
    </row>
    <row r="50" spans="1:15" ht="17.25" customHeight="1" x14ac:dyDescent="0.3">
      <c r="B50" s="857"/>
      <c r="C50" s="858"/>
      <c r="D50" s="859"/>
      <c r="E50" s="112" t="s">
        <v>299</v>
      </c>
      <c r="F50" s="581">
        <v>0</v>
      </c>
      <c r="G50" s="581"/>
      <c r="H50" s="582"/>
      <c r="I50" s="863"/>
      <c r="J50" s="864"/>
      <c r="K50" s="864"/>
      <c r="L50" s="865"/>
      <c r="M50" s="498" t="s">
        <v>605</v>
      </c>
      <c r="N50" s="498" t="s">
        <v>435</v>
      </c>
      <c r="O50" s="70"/>
    </row>
    <row r="51" spans="1:15" ht="17.25" customHeight="1" x14ac:dyDescent="0.3">
      <c r="B51" s="777" t="s">
        <v>468</v>
      </c>
      <c r="C51" s="778"/>
      <c r="D51" s="779"/>
      <c r="E51" s="593">
        <v>0</v>
      </c>
      <c r="F51" s="594"/>
      <c r="G51" s="594"/>
      <c r="H51" s="595"/>
      <c r="I51" s="845">
        <v>0</v>
      </c>
      <c r="J51" s="790"/>
      <c r="K51" s="790"/>
      <c r="L51" s="791"/>
      <c r="M51" s="583"/>
      <c r="N51" s="498"/>
      <c r="O51" s="70"/>
    </row>
    <row r="52" spans="1:15" ht="17.25" customHeight="1" x14ac:dyDescent="0.3">
      <c r="B52" s="780"/>
      <c r="C52" s="781"/>
      <c r="D52" s="782"/>
      <c r="E52" s="113" t="s">
        <v>286</v>
      </c>
      <c r="F52" s="557">
        <v>0</v>
      </c>
      <c r="G52" s="557"/>
      <c r="H52" s="558"/>
      <c r="I52" s="111" t="s">
        <v>286</v>
      </c>
      <c r="J52" s="560">
        <v>0</v>
      </c>
      <c r="K52" s="792"/>
      <c r="L52" s="792"/>
      <c r="M52" s="75"/>
      <c r="N52" s="72"/>
      <c r="O52" s="70"/>
    </row>
    <row r="53" spans="1:15" ht="17.25" customHeight="1" x14ac:dyDescent="0.3">
      <c r="B53" s="780"/>
      <c r="C53" s="781"/>
      <c r="D53" s="782"/>
      <c r="E53" s="113" t="s">
        <v>289</v>
      </c>
      <c r="F53" s="561">
        <v>0</v>
      </c>
      <c r="G53" s="561"/>
      <c r="H53" s="562"/>
      <c r="I53" s="793" t="s">
        <v>310</v>
      </c>
      <c r="J53" s="794"/>
      <c r="K53" s="794"/>
      <c r="L53" s="795"/>
      <c r="M53" s="563" t="s">
        <v>764</v>
      </c>
      <c r="N53" s="623" t="s">
        <v>437</v>
      </c>
      <c r="O53" s="70"/>
    </row>
    <row r="54" spans="1:15" ht="17.25" customHeight="1" x14ac:dyDescent="0.3">
      <c r="B54" s="780"/>
      <c r="C54" s="781"/>
      <c r="D54" s="782"/>
      <c r="E54" s="113" t="s">
        <v>292</v>
      </c>
      <c r="F54" s="624">
        <v>0</v>
      </c>
      <c r="G54" s="624"/>
      <c r="H54" s="625"/>
      <c r="I54" s="796"/>
      <c r="J54" s="797"/>
      <c r="K54" s="797"/>
      <c r="L54" s="798"/>
      <c r="M54" s="563"/>
      <c r="N54" s="623"/>
      <c r="O54" s="70"/>
    </row>
    <row r="55" spans="1:15" ht="17.25" customHeight="1" x14ac:dyDescent="0.3">
      <c r="B55" s="780"/>
      <c r="C55" s="781"/>
      <c r="D55" s="782"/>
      <c r="E55" s="113" t="s">
        <v>294</v>
      </c>
      <c r="F55" s="547">
        <v>0</v>
      </c>
      <c r="G55" s="547"/>
      <c r="H55" s="548"/>
      <c r="I55" s="796"/>
      <c r="J55" s="797"/>
      <c r="K55" s="797"/>
      <c r="L55" s="798"/>
      <c r="M55" s="498" t="s">
        <v>765</v>
      </c>
      <c r="N55" s="77"/>
      <c r="O55" s="70"/>
    </row>
    <row r="56" spans="1:15" ht="17.25" customHeight="1" x14ac:dyDescent="0.3">
      <c r="B56" s="783"/>
      <c r="C56" s="784"/>
      <c r="D56" s="785"/>
      <c r="E56" s="113" t="s">
        <v>297</v>
      </c>
      <c r="F56" s="549">
        <v>0</v>
      </c>
      <c r="G56" s="549"/>
      <c r="H56" s="550"/>
      <c r="I56" s="799"/>
      <c r="J56" s="800"/>
      <c r="K56" s="800"/>
      <c r="L56" s="801"/>
      <c r="M56" s="583"/>
      <c r="N56" s="77"/>
      <c r="O56" s="70"/>
    </row>
    <row r="57" spans="1:15" ht="17.25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73"/>
      <c r="O57" s="70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438</v>
      </c>
      <c r="N59" s="77"/>
      <c r="O59" s="70"/>
    </row>
    <row r="60" spans="1:15" ht="17.25" customHeight="1" x14ac:dyDescent="0.3">
      <c r="B60" s="525"/>
      <c r="C60" s="523"/>
      <c r="D60" s="524"/>
      <c r="E60" s="541" t="s">
        <v>771</v>
      </c>
      <c r="F60" s="542"/>
      <c r="G60" s="542"/>
      <c r="H60" s="543"/>
      <c r="I60" s="235"/>
      <c r="J60" s="531" t="s">
        <v>805</v>
      </c>
      <c r="K60" s="531"/>
      <c r="L60" s="532"/>
      <c r="M60" s="583"/>
      <c r="N60" s="73"/>
      <c r="O60" s="70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773</v>
      </c>
      <c r="K61" s="533"/>
      <c r="L61" s="534"/>
      <c r="M61" s="78"/>
      <c r="N61" s="78"/>
      <c r="O61" s="70"/>
    </row>
    <row r="62" spans="1:15" ht="17.25" customHeight="1" x14ac:dyDescent="0.3">
      <c r="B62" s="499" t="s">
        <v>439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440</v>
      </c>
      <c r="N62" s="79" t="s">
        <v>441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591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769" t="s">
        <v>412</v>
      </c>
      <c r="C66" s="769"/>
      <c r="D66" s="769"/>
      <c r="E66" s="433" t="s">
        <v>400</v>
      </c>
      <c r="F66" s="434"/>
      <c r="G66" s="434"/>
      <c r="H66" s="435"/>
      <c r="I66" s="119"/>
      <c r="J66" s="435" t="s">
        <v>401</v>
      </c>
      <c r="K66" s="769"/>
      <c r="L66" s="769"/>
      <c r="M66" s="81" t="s">
        <v>402</v>
      </c>
      <c r="N66" s="81" t="s">
        <v>403</v>
      </c>
    </row>
    <row r="67" spans="2:14" ht="17.25" customHeight="1" x14ac:dyDescent="0.3">
      <c r="B67" s="773" t="s">
        <v>442</v>
      </c>
      <c r="C67" s="773"/>
      <c r="D67" s="773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763" t="s">
        <v>443</v>
      </c>
      <c r="N67" s="766" t="s">
        <v>443</v>
      </c>
    </row>
    <row r="68" spans="2:14" ht="17.25" customHeight="1" x14ac:dyDescent="0.3">
      <c r="B68" s="773"/>
      <c r="C68" s="773"/>
      <c r="D68" s="773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764"/>
      <c r="N68" s="766"/>
    </row>
    <row r="69" spans="2:14" ht="17.25" customHeight="1" x14ac:dyDescent="0.3">
      <c r="B69" s="773"/>
      <c r="C69" s="773"/>
      <c r="D69" s="773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764"/>
      <c r="N69" s="766"/>
    </row>
    <row r="70" spans="2:14" ht="17.25" customHeight="1" x14ac:dyDescent="0.3">
      <c r="B70" s="773"/>
      <c r="C70" s="773"/>
      <c r="D70" s="773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764"/>
      <c r="N70" s="766"/>
    </row>
    <row r="71" spans="2:14" ht="17.25" customHeight="1" x14ac:dyDescent="0.3">
      <c r="B71" s="773"/>
      <c r="C71" s="773"/>
      <c r="D71" s="773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764"/>
      <c r="N71" s="766"/>
    </row>
    <row r="72" spans="2:14" ht="17.25" customHeight="1" x14ac:dyDescent="0.3">
      <c r="B72" s="773"/>
      <c r="C72" s="773"/>
      <c r="D72" s="773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764"/>
      <c r="N72" s="766"/>
    </row>
    <row r="73" spans="2:14" ht="17.25" customHeight="1" x14ac:dyDescent="0.3">
      <c r="B73" s="773"/>
      <c r="C73" s="773"/>
      <c r="D73" s="773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764"/>
      <c r="N73" s="766"/>
    </row>
    <row r="74" spans="2:14" ht="17.25" customHeight="1" x14ac:dyDescent="0.3">
      <c r="B74" s="773"/>
      <c r="C74" s="773"/>
      <c r="D74" s="773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764"/>
      <c r="N74" s="766"/>
    </row>
    <row r="75" spans="2:14" ht="17.25" customHeight="1" x14ac:dyDescent="0.3">
      <c r="B75" s="762" t="s">
        <v>444</v>
      </c>
      <c r="C75" s="762"/>
      <c r="D75" s="762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764"/>
      <c r="N75" s="766"/>
    </row>
    <row r="76" spans="2:14" ht="17.25" customHeight="1" x14ac:dyDescent="0.3">
      <c r="B76" s="762"/>
      <c r="C76" s="762"/>
      <c r="D76" s="762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764"/>
      <c r="N76" s="766"/>
    </row>
    <row r="77" spans="2:14" ht="17.25" customHeight="1" x14ac:dyDescent="0.3">
      <c r="B77" s="762"/>
      <c r="C77" s="762"/>
      <c r="D77" s="762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764"/>
      <c r="N77" s="766"/>
    </row>
    <row r="78" spans="2:14" ht="17.25" customHeight="1" x14ac:dyDescent="0.3">
      <c r="B78" s="762"/>
      <c r="C78" s="762"/>
      <c r="D78" s="762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764"/>
      <c r="N78" s="766"/>
    </row>
    <row r="79" spans="2:14" ht="17.25" customHeight="1" x14ac:dyDescent="0.3">
      <c r="B79" s="762"/>
      <c r="C79" s="762"/>
      <c r="D79" s="762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764"/>
      <c r="N79" s="766"/>
    </row>
    <row r="80" spans="2:14" ht="17.25" customHeight="1" x14ac:dyDescent="0.3">
      <c r="B80" s="762"/>
      <c r="C80" s="762"/>
      <c r="D80" s="762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764"/>
      <c r="N80" s="766"/>
    </row>
    <row r="81" spans="1:15" ht="17.25" customHeight="1" x14ac:dyDescent="0.3">
      <c r="B81" s="761" t="s">
        <v>445</v>
      </c>
      <c r="C81" s="761"/>
      <c r="D81" s="761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764"/>
      <c r="N81" s="766"/>
    </row>
    <row r="82" spans="1:15" ht="17.25" customHeight="1" x14ac:dyDescent="0.3">
      <c r="B82" s="761"/>
      <c r="C82" s="761"/>
      <c r="D82" s="761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764"/>
      <c r="N82" s="766"/>
    </row>
    <row r="83" spans="1:15" ht="17.25" customHeight="1" x14ac:dyDescent="0.3">
      <c r="B83" s="761"/>
      <c r="C83" s="761"/>
      <c r="D83" s="761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764"/>
      <c r="N83" s="766"/>
    </row>
    <row r="84" spans="1:15" ht="17.25" customHeight="1" x14ac:dyDescent="0.3">
      <c r="B84" s="761"/>
      <c r="C84" s="761"/>
      <c r="D84" s="761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764"/>
      <c r="N84" s="766"/>
    </row>
    <row r="85" spans="1:15" ht="17.25" customHeight="1" x14ac:dyDescent="0.3">
      <c r="B85" s="761"/>
      <c r="C85" s="761"/>
      <c r="D85" s="761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764"/>
      <c r="N85" s="766"/>
    </row>
    <row r="86" spans="1:15" ht="17.25" customHeight="1" x14ac:dyDescent="0.3">
      <c r="B86" s="761"/>
      <c r="C86" s="761"/>
      <c r="D86" s="761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764"/>
      <c r="N86" s="766"/>
    </row>
    <row r="87" spans="1:15" ht="17.25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764"/>
      <c r="N87" s="766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764"/>
      <c r="N88" s="766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764"/>
      <c r="N89" s="766"/>
    </row>
    <row r="90" spans="1:15" ht="17.25" customHeight="1" x14ac:dyDescent="0.3">
      <c r="B90" s="348"/>
      <c r="C90" s="346"/>
      <c r="D90" s="347"/>
      <c r="E90" s="360" t="s">
        <v>770</v>
      </c>
      <c r="F90" s="361"/>
      <c r="G90" s="361"/>
      <c r="H90" s="362"/>
      <c r="I90" s="239"/>
      <c r="J90" s="363" t="s">
        <v>805</v>
      </c>
      <c r="K90" s="363"/>
      <c r="L90" s="364"/>
      <c r="M90" s="764"/>
      <c r="N90" s="766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806</v>
      </c>
      <c r="K91" s="365"/>
      <c r="L91" s="366"/>
      <c r="M91" s="765"/>
      <c r="N91" s="766"/>
    </row>
    <row r="92" spans="1:15" ht="17.25" customHeight="1" x14ac:dyDescent="0.3">
      <c r="B92" s="758" t="s">
        <v>446</v>
      </c>
      <c r="C92" s="758"/>
      <c r="D92" s="758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440</v>
      </c>
      <c r="N92" s="82" t="s">
        <v>441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9" t="s">
        <v>447</v>
      </c>
      <c r="C94" s="759"/>
      <c r="D94" s="759"/>
      <c r="E94" s="759"/>
      <c r="F94" s="759"/>
      <c r="G94" s="759"/>
      <c r="H94" s="759"/>
      <c r="I94" s="759"/>
      <c r="J94" s="759"/>
      <c r="K94" s="759"/>
      <c r="L94" s="759"/>
      <c r="M94" s="759"/>
      <c r="N94" s="759"/>
    </row>
    <row r="95" spans="1:15" ht="17.25" customHeight="1" x14ac:dyDescent="0.3">
      <c r="B95" s="755" t="s">
        <v>448</v>
      </c>
      <c r="C95" s="755"/>
      <c r="D95" s="755"/>
      <c r="E95" s="756" t="str">
        <f>E24</f>
        <v>增肌必须有稳定的力训，保持练3-5次/周，力训长期低于此频率就几乎不会有进步</v>
      </c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5" ht="17.25" customHeight="1" x14ac:dyDescent="0.3">
      <c r="B96" s="755" t="s">
        <v>450</v>
      </c>
      <c r="C96" s="755"/>
      <c r="D96" s="755"/>
      <c r="E96" s="756" t="s">
        <v>333</v>
      </c>
      <c r="F96" s="756"/>
      <c r="G96" s="756"/>
      <c r="H96" s="756"/>
      <c r="I96" s="756"/>
      <c r="J96" s="756"/>
      <c r="K96" s="756"/>
      <c r="L96" s="756"/>
      <c r="M96" s="756"/>
      <c r="N96" s="756"/>
    </row>
    <row r="97" spans="2:14" ht="17.25" customHeight="1" x14ac:dyDescent="0.3">
      <c r="B97" s="755" t="s">
        <v>451</v>
      </c>
      <c r="C97" s="755"/>
      <c r="D97" s="755"/>
      <c r="E97" s="757" t="s">
        <v>452</v>
      </c>
      <c r="F97" s="757"/>
      <c r="G97" s="757"/>
      <c r="H97" s="757"/>
      <c r="I97" s="757"/>
      <c r="J97" s="757"/>
      <c r="K97" s="757"/>
      <c r="L97" s="757"/>
      <c r="M97" s="757"/>
      <c r="N97" s="757"/>
    </row>
    <row r="98" spans="2:14" ht="17.25" customHeight="1" x14ac:dyDescent="0.3">
      <c r="B98" s="755" t="s">
        <v>453</v>
      </c>
      <c r="C98" s="755"/>
      <c r="D98" s="755"/>
      <c r="E98" s="756" t="s">
        <v>565</v>
      </c>
      <c r="F98" s="756"/>
      <c r="G98" s="756"/>
      <c r="H98" s="756"/>
      <c r="I98" s="756"/>
      <c r="J98" s="756"/>
      <c r="K98" s="756"/>
      <c r="L98" s="756"/>
      <c r="M98" s="756"/>
      <c r="N98" s="756"/>
    </row>
  </sheetData>
  <mergeCells count="195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87:D88"/>
    <mergeCell ref="E87:H87"/>
    <mergeCell ref="I87:L87"/>
    <mergeCell ref="J88:L88"/>
    <mergeCell ref="B89:D91"/>
    <mergeCell ref="J89:L89"/>
    <mergeCell ref="E88:H89"/>
    <mergeCell ref="E90:H90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</mergeCells>
  <phoneticPr fontId="1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71FA4-EBA3-4541-B23C-7602710ED744}">
  <dimension ref="A1:Q98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522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380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381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384</v>
      </c>
      <c r="C9" s="1043" t="s">
        <v>478</v>
      </c>
      <c r="D9" s="1044"/>
      <c r="E9" s="1044"/>
      <c r="F9" s="1044"/>
      <c r="G9" s="1044"/>
      <c r="H9" s="1044"/>
      <c r="I9" s="1044"/>
      <c r="J9" s="1044"/>
      <c r="K9" s="1044"/>
      <c r="L9" s="1044"/>
      <c r="M9" s="1044"/>
      <c r="N9" s="1045"/>
      <c r="O9" s="83"/>
    </row>
    <row r="10" spans="1:15" ht="17.25" customHeight="1" x14ac:dyDescent="0.3">
      <c r="B10" s="48" t="s">
        <v>385</v>
      </c>
      <c r="C10" s="1046" t="s">
        <v>479</v>
      </c>
      <c r="D10" s="1046"/>
      <c r="E10" s="1046"/>
      <c r="F10" s="1046"/>
      <c r="G10" s="1046"/>
      <c r="H10" s="1046"/>
      <c r="I10" s="1046"/>
      <c r="J10" s="1046"/>
      <c r="K10" s="1046"/>
      <c r="L10" s="1046"/>
      <c r="M10" s="1046"/>
      <c r="N10" s="1046"/>
      <c r="O10" s="52"/>
    </row>
    <row r="11" spans="1:15" ht="17.25" customHeight="1" x14ac:dyDescent="0.3">
      <c r="B11" s="53" t="s">
        <v>386</v>
      </c>
      <c r="C11" s="1046" t="s">
        <v>564</v>
      </c>
      <c r="D11" s="1046"/>
      <c r="E11" s="1046"/>
      <c r="F11" s="1046"/>
      <c r="G11" s="1046"/>
      <c r="H11" s="1046"/>
      <c r="I11" s="1046"/>
      <c r="J11" s="1046"/>
      <c r="K11" s="1046"/>
      <c r="L11" s="1046"/>
      <c r="M11" s="1046"/>
      <c r="N11" s="1046"/>
      <c r="O11" s="52"/>
    </row>
    <row r="12" spans="1:15" ht="17.25" customHeight="1" x14ac:dyDescent="0.3">
      <c r="B12" s="53" t="s">
        <v>387</v>
      </c>
      <c r="C12" s="743" t="s">
        <v>469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389</v>
      </c>
      <c r="D13" s="55" t="s">
        <v>390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391</v>
      </c>
      <c r="E14" s="714" t="s">
        <v>363</v>
      </c>
      <c r="F14" s="714"/>
      <c r="G14" s="954" t="s">
        <v>261</v>
      </c>
      <c r="H14" s="955"/>
      <c r="I14" s="955"/>
      <c r="J14" s="955"/>
      <c r="K14" s="955"/>
      <c r="L14" s="955"/>
      <c r="M14" s="955"/>
      <c r="N14" s="956"/>
      <c r="O14" s="56"/>
    </row>
    <row r="15" spans="1:15" ht="17.25" customHeight="1" x14ac:dyDescent="0.3">
      <c r="B15" s="721"/>
      <c r="C15" s="890"/>
      <c r="D15" s="57" t="s">
        <v>392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393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394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395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396</v>
      </c>
      <c r="D19" s="57" t="s">
        <v>397</v>
      </c>
      <c r="E19" s="714" t="s">
        <v>363</v>
      </c>
      <c r="F19" s="714"/>
      <c r="G19" s="715" t="s">
        <v>801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398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399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402</v>
      </c>
      <c r="N21" s="58" t="s">
        <v>403</v>
      </c>
      <c r="O21" s="59"/>
    </row>
    <row r="22" spans="1:15" ht="17.25" customHeight="1" x14ac:dyDescent="0.3">
      <c r="B22" s="721"/>
      <c r="C22" s="724" t="s">
        <v>404</v>
      </c>
      <c r="D22" s="724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480</v>
      </c>
      <c r="N22" s="711" t="s">
        <v>405</v>
      </c>
      <c r="O22" s="62"/>
    </row>
    <row r="23" spans="1:15" ht="17.25" customHeight="1" x14ac:dyDescent="0.3">
      <c r="B23" s="706"/>
      <c r="C23" s="724" t="s">
        <v>406</v>
      </c>
      <c r="D23" s="724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407</v>
      </c>
      <c r="C24" s="724" t="s">
        <v>408</v>
      </c>
      <c r="D24" s="724"/>
      <c r="E24" s="305" t="s">
        <v>409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24" t="s">
        <v>410</v>
      </c>
      <c r="D25" s="724"/>
      <c r="E25" s="733" t="s">
        <v>482</v>
      </c>
      <c r="F25" s="734"/>
      <c r="G25" s="734"/>
      <c r="H25" s="734"/>
      <c r="I25" s="734"/>
      <c r="J25" s="734"/>
      <c r="K25" s="734"/>
      <c r="L25" s="734"/>
      <c r="M25" s="734"/>
      <c r="N25" s="735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411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412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402</v>
      </c>
      <c r="N29" s="66" t="s">
        <v>403</v>
      </c>
      <c r="O29" s="67"/>
    </row>
    <row r="30" spans="1:15" ht="17.25" customHeight="1" x14ac:dyDescent="0.3">
      <c r="B30" s="887" t="s">
        <v>413</v>
      </c>
      <c r="C30" s="888"/>
      <c r="D30" s="889"/>
      <c r="E30" s="830">
        <v>0</v>
      </c>
      <c r="F30" s="830"/>
      <c r="G30" s="830"/>
      <c r="H30" s="831"/>
      <c r="I30" s="832">
        <v>0</v>
      </c>
      <c r="J30" s="833"/>
      <c r="K30" s="833"/>
      <c r="L30" s="834"/>
      <c r="M30" s="68"/>
      <c r="N30" s="69"/>
      <c r="O30" s="70"/>
    </row>
    <row r="31" spans="1:15" ht="17.25" customHeight="1" x14ac:dyDescent="0.3">
      <c r="B31" s="887"/>
      <c r="C31" s="888"/>
      <c r="D31" s="889"/>
      <c r="E31" s="122" t="s">
        <v>286</v>
      </c>
      <c r="F31" s="835">
        <v>0</v>
      </c>
      <c r="G31" s="835"/>
      <c r="H31" s="836"/>
      <c r="I31" s="122" t="s">
        <v>286</v>
      </c>
      <c r="J31" s="635" t="s">
        <v>515</v>
      </c>
      <c r="K31" s="635"/>
      <c r="L31" s="636"/>
      <c r="M31" s="71" t="s">
        <v>415</v>
      </c>
      <c r="N31" s="71" t="s">
        <v>416</v>
      </c>
      <c r="O31" s="70"/>
    </row>
    <row r="32" spans="1:15" ht="17.25" customHeight="1" x14ac:dyDescent="0.3">
      <c r="B32" s="887"/>
      <c r="C32" s="888"/>
      <c r="D32" s="889"/>
      <c r="E32" s="122" t="s">
        <v>289</v>
      </c>
      <c r="F32" s="688">
        <v>0</v>
      </c>
      <c r="G32" s="688"/>
      <c r="H32" s="689"/>
      <c r="I32" s="122" t="s">
        <v>289</v>
      </c>
      <c r="J32" s="635" t="s">
        <v>516</v>
      </c>
      <c r="K32" s="635"/>
      <c r="L32" s="636"/>
      <c r="M32" s="563" t="s">
        <v>417</v>
      </c>
      <c r="N32" s="563" t="s">
        <v>291</v>
      </c>
      <c r="O32" s="70"/>
    </row>
    <row r="33" spans="2:17" ht="17.25" customHeight="1" x14ac:dyDescent="0.3">
      <c r="B33" s="887"/>
      <c r="C33" s="888"/>
      <c r="D33" s="889"/>
      <c r="E33" s="122" t="s">
        <v>292</v>
      </c>
      <c r="F33" s="656">
        <v>0</v>
      </c>
      <c r="G33" s="656"/>
      <c r="H33" s="657"/>
      <c r="I33" s="122" t="s">
        <v>292</v>
      </c>
      <c r="J33" s="520">
        <v>0</v>
      </c>
      <c r="K33" s="520"/>
      <c r="L33" s="521"/>
      <c r="M33" s="563"/>
      <c r="N33" s="583"/>
      <c r="O33" s="70"/>
    </row>
    <row r="34" spans="2:17" ht="17.25" customHeight="1" x14ac:dyDescent="0.3">
      <c r="B34" s="887"/>
      <c r="C34" s="888"/>
      <c r="D34" s="889"/>
      <c r="E34" s="122" t="s">
        <v>294</v>
      </c>
      <c r="F34" s="664">
        <v>0</v>
      </c>
      <c r="G34" s="664"/>
      <c r="H34" s="665"/>
      <c r="I34" s="122" t="s">
        <v>294</v>
      </c>
      <c r="J34" s="667">
        <v>0</v>
      </c>
      <c r="K34" s="821"/>
      <c r="L34" s="821"/>
      <c r="M34" s="498" t="s">
        <v>418</v>
      </c>
      <c r="N34" s="498" t="s">
        <v>419</v>
      </c>
      <c r="O34" s="70"/>
    </row>
    <row r="35" spans="2:17" ht="17.25" customHeight="1" x14ac:dyDescent="0.3">
      <c r="B35" s="887"/>
      <c r="C35" s="888"/>
      <c r="D35" s="889"/>
      <c r="E35" s="122" t="s">
        <v>297</v>
      </c>
      <c r="F35" s="690">
        <v>0</v>
      </c>
      <c r="G35" s="690"/>
      <c r="H35" s="691"/>
      <c r="I35" s="692" t="s">
        <v>298</v>
      </c>
      <c r="J35" s="693"/>
      <c r="K35" s="693"/>
      <c r="L35" s="694"/>
      <c r="M35" s="498"/>
      <c r="N35" s="563"/>
      <c r="O35" s="70"/>
    </row>
    <row r="36" spans="2:17" ht="17.25" customHeight="1" x14ac:dyDescent="0.3">
      <c r="B36" s="887"/>
      <c r="C36" s="888"/>
      <c r="D36" s="889"/>
      <c r="E36" s="122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563"/>
      <c r="O36" s="70"/>
    </row>
    <row r="37" spans="2:17" ht="17.25" customHeight="1" x14ac:dyDescent="0.3">
      <c r="B37" s="887"/>
      <c r="C37" s="888"/>
      <c r="D37" s="889"/>
      <c r="E37" s="122" t="s">
        <v>300</v>
      </c>
      <c r="F37" s="703">
        <v>0</v>
      </c>
      <c r="G37" s="703"/>
      <c r="H37" s="704"/>
      <c r="I37" s="698"/>
      <c r="J37" s="699"/>
      <c r="K37" s="699"/>
      <c r="L37" s="700"/>
      <c r="M37" s="72"/>
      <c r="N37" s="73"/>
      <c r="O37" s="70"/>
    </row>
    <row r="38" spans="2:17" ht="17.25" customHeight="1" x14ac:dyDescent="0.3">
      <c r="B38" s="891" t="s">
        <v>470</v>
      </c>
      <c r="C38" s="892"/>
      <c r="D38" s="893"/>
      <c r="E38" s="879">
        <v>0</v>
      </c>
      <c r="F38" s="880"/>
      <c r="G38" s="880"/>
      <c r="H38" s="881"/>
      <c r="I38" s="882" t="s">
        <v>351</v>
      </c>
      <c r="J38" s="883"/>
      <c r="K38" s="883"/>
      <c r="L38" s="884"/>
      <c r="M38" s="563" t="s">
        <v>633</v>
      </c>
      <c r="N38" s="566" t="s">
        <v>424</v>
      </c>
      <c r="O38" s="70"/>
    </row>
    <row r="39" spans="2:17" ht="17.25" customHeight="1" x14ac:dyDescent="0.3">
      <c r="B39" s="894"/>
      <c r="C39" s="895"/>
      <c r="D39" s="896"/>
      <c r="E39" s="123" t="s">
        <v>286</v>
      </c>
      <c r="F39" s="643">
        <v>0</v>
      </c>
      <c r="G39" s="643"/>
      <c r="H39" s="644"/>
      <c r="I39" s="866" t="s">
        <v>352</v>
      </c>
      <c r="J39" s="866"/>
      <c r="K39" s="866"/>
      <c r="L39" s="866"/>
      <c r="M39" s="563"/>
      <c r="N39" s="566"/>
      <c r="O39" s="70"/>
    </row>
    <row r="40" spans="2:17" ht="17.25" customHeight="1" x14ac:dyDescent="0.3">
      <c r="B40" s="894"/>
      <c r="C40" s="895"/>
      <c r="D40" s="896"/>
      <c r="E40" s="123" t="s">
        <v>289</v>
      </c>
      <c r="F40" s="885" t="s">
        <v>810</v>
      </c>
      <c r="G40" s="885"/>
      <c r="H40" s="886"/>
      <c r="I40" s="866" t="s">
        <v>353</v>
      </c>
      <c r="J40" s="866"/>
      <c r="K40" s="866"/>
      <c r="L40" s="866"/>
      <c r="M40" s="563"/>
      <c r="N40" s="566"/>
      <c r="O40" s="70"/>
    </row>
    <row r="41" spans="2:17" ht="17.25" customHeight="1" x14ac:dyDescent="0.3">
      <c r="B41" s="802" t="s">
        <v>464</v>
      </c>
      <c r="C41" s="803"/>
      <c r="D41" s="804"/>
      <c r="E41" s="123" t="s">
        <v>292</v>
      </c>
      <c r="F41" s="569" t="s">
        <v>808</v>
      </c>
      <c r="G41" s="569"/>
      <c r="H41" s="570"/>
      <c r="I41" s="867"/>
      <c r="J41" s="867"/>
      <c r="K41" s="867"/>
      <c r="L41" s="867"/>
      <c r="M41" s="74"/>
      <c r="N41" s="74"/>
      <c r="O41" s="70"/>
      <c r="Q41" s="47" t="s">
        <v>465</v>
      </c>
    </row>
    <row r="42" spans="2:17" ht="17.25" customHeight="1" x14ac:dyDescent="0.3">
      <c r="B42" s="802"/>
      <c r="C42" s="803"/>
      <c r="D42" s="804"/>
      <c r="E42" s="123" t="s">
        <v>294</v>
      </c>
      <c r="F42" s="547" t="s">
        <v>809</v>
      </c>
      <c r="G42" s="547"/>
      <c r="H42" s="548"/>
      <c r="I42" s="867"/>
      <c r="J42" s="867"/>
      <c r="K42" s="867"/>
      <c r="L42" s="867"/>
      <c r="M42" s="563" t="s">
        <v>635</v>
      </c>
      <c r="N42" s="74"/>
      <c r="O42" s="70"/>
    </row>
    <row r="43" spans="2:17" ht="17.25" customHeight="1" x14ac:dyDescent="0.3">
      <c r="B43" s="805"/>
      <c r="C43" s="806"/>
      <c r="D43" s="807"/>
      <c r="E43" s="123" t="s">
        <v>297</v>
      </c>
      <c r="F43" s="868">
        <v>0</v>
      </c>
      <c r="G43" s="868"/>
      <c r="H43" s="869"/>
      <c r="I43" s="867"/>
      <c r="J43" s="867"/>
      <c r="K43" s="867"/>
      <c r="L43" s="867"/>
      <c r="M43" s="563"/>
      <c r="N43" s="74"/>
      <c r="O43" s="70"/>
    </row>
    <row r="44" spans="2:17" ht="17.25" customHeight="1" x14ac:dyDescent="0.3">
      <c r="B44" s="596" t="s">
        <v>471</v>
      </c>
      <c r="C44" s="597"/>
      <c r="D44" s="598"/>
      <c r="E44" s="876">
        <v>0</v>
      </c>
      <c r="F44" s="877"/>
      <c r="G44" s="877"/>
      <c r="H44" s="878"/>
      <c r="I44" s="848">
        <v>0</v>
      </c>
      <c r="J44" s="849"/>
      <c r="K44" s="849"/>
      <c r="L44" s="850"/>
      <c r="M44" s="563"/>
      <c r="N44" s="74"/>
      <c r="O44" s="70"/>
    </row>
    <row r="45" spans="2:17" ht="17.25" customHeight="1" x14ac:dyDescent="0.3">
      <c r="B45" s="599"/>
      <c r="C45" s="600"/>
      <c r="D45" s="601"/>
      <c r="E45" s="124" t="s">
        <v>286</v>
      </c>
      <c r="F45" s="608">
        <v>0</v>
      </c>
      <c r="G45" s="608"/>
      <c r="H45" s="609"/>
      <c r="I45" s="124" t="s">
        <v>286</v>
      </c>
      <c r="J45" s="611">
        <v>0</v>
      </c>
      <c r="K45" s="851"/>
      <c r="L45" s="851"/>
      <c r="M45" s="75" t="s">
        <v>427</v>
      </c>
      <c r="N45" s="76" t="s">
        <v>427</v>
      </c>
      <c r="O45" s="70"/>
    </row>
    <row r="46" spans="2:17" ht="17.25" customHeight="1" x14ac:dyDescent="0.3">
      <c r="B46" s="599"/>
      <c r="C46" s="600"/>
      <c r="D46" s="601"/>
      <c r="E46" s="124" t="s">
        <v>289</v>
      </c>
      <c r="F46" s="612">
        <v>0</v>
      </c>
      <c r="G46" s="612"/>
      <c r="H46" s="613"/>
      <c r="I46" s="124" t="s">
        <v>289</v>
      </c>
      <c r="J46" s="852">
        <v>0</v>
      </c>
      <c r="K46" s="852"/>
      <c r="L46" s="853"/>
      <c r="M46" s="71" t="s">
        <v>429</v>
      </c>
      <c r="N46" s="71" t="s">
        <v>430</v>
      </c>
      <c r="O46" s="70"/>
    </row>
    <row r="47" spans="2:17" ht="17.25" customHeight="1" x14ac:dyDescent="0.3">
      <c r="B47" s="854" t="s">
        <v>467</v>
      </c>
      <c r="C47" s="855"/>
      <c r="D47" s="856"/>
      <c r="E47" s="124" t="s">
        <v>292</v>
      </c>
      <c r="F47" s="577">
        <v>0</v>
      </c>
      <c r="G47" s="577"/>
      <c r="H47" s="578"/>
      <c r="I47" s="860" t="s">
        <v>304</v>
      </c>
      <c r="J47" s="861"/>
      <c r="K47" s="861"/>
      <c r="L47" s="862"/>
      <c r="M47" s="563" t="s">
        <v>604</v>
      </c>
      <c r="N47" s="563" t="s">
        <v>431</v>
      </c>
      <c r="O47" s="70"/>
    </row>
    <row r="48" spans="2:17" ht="17.25" customHeight="1" x14ac:dyDescent="0.3">
      <c r="B48" s="854"/>
      <c r="C48" s="855"/>
      <c r="D48" s="856"/>
      <c r="E48" s="124" t="s">
        <v>294</v>
      </c>
      <c r="F48" s="846">
        <v>0</v>
      </c>
      <c r="G48" s="846"/>
      <c r="H48" s="847"/>
      <c r="I48" s="860"/>
      <c r="J48" s="861"/>
      <c r="K48" s="861"/>
      <c r="L48" s="862"/>
      <c r="M48" s="563"/>
      <c r="N48" s="563"/>
      <c r="O48" s="70"/>
    </row>
    <row r="49" spans="1:15" ht="17.25" customHeight="1" x14ac:dyDescent="0.3">
      <c r="B49" s="854"/>
      <c r="C49" s="855"/>
      <c r="D49" s="856"/>
      <c r="E49" s="124" t="s">
        <v>297</v>
      </c>
      <c r="F49" s="579">
        <v>0</v>
      </c>
      <c r="G49" s="579"/>
      <c r="H49" s="580"/>
      <c r="I49" s="860"/>
      <c r="J49" s="861"/>
      <c r="K49" s="861"/>
      <c r="L49" s="862"/>
      <c r="M49" s="563"/>
      <c r="N49" s="563"/>
      <c r="O49" s="70"/>
    </row>
    <row r="50" spans="1:15" ht="17.25" customHeight="1" x14ac:dyDescent="0.3">
      <c r="B50" s="857"/>
      <c r="C50" s="858"/>
      <c r="D50" s="859"/>
      <c r="E50" s="124" t="s">
        <v>299</v>
      </c>
      <c r="F50" s="581">
        <v>0</v>
      </c>
      <c r="G50" s="581"/>
      <c r="H50" s="582"/>
      <c r="I50" s="863"/>
      <c r="J50" s="864"/>
      <c r="K50" s="864"/>
      <c r="L50" s="865"/>
      <c r="M50" s="498" t="s">
        <v>605</v>
      </c>
      <c r="N50" s="498" t="s">
        <v>435</v>
      </c>
      <c r="O50" s="70"/>
    </row>
    <row r="51" spans="1:15" ht="17.25" customHeight="1" x14ac:dyDescent="0.3">
      <c r="B51" s="777" t="s">
        <v>468</v>
      </c>
      <c r="C51" s="778"/>
      <c r="D51" s="779"/>
      <c r="E51" s="593">
        <v>0</v>
      </c>
      <c r="F51" s="594"/>
      <c r="G51" s="594"/>
      <c r="H51" s="595"/>
      <c r="I51" s="845">
        <v>0</v>
      </c>
      <c r="J51" s="790"/>
      <c r="K51" s="790"/>
      <c r="L51" s="791"/>
      <c r="M51" s="583"/>
      <c r="N51" s="498"/>
      <c r="O51" s="70"/>
    </row>
    <row r="52" spans="1:15" ht="17.25" customHeight="1" x14ac:dyDescent="0.3">
      <c r="B52" s="780"/>
      <c r="C52" s="781"/>
      <c r="D52" s="782"/>
      <c r="E52" s="125" t="s">
        <v>286</v>
      </c>
      <c r="F52" s="557">
        <v>0</v>
      </c>
      <c r="G52" s="557"/>
      <c r="H52" s="558"/>
      <c r="I52" s="123" t="s">
        <v>286</v>
      </c>
      <c r="J52" s="560">
        <v>0</v>
      </c>
      <c r="K52" s="792"/>
      <c r="L52" s="792"/>
      <c r="M52" s="75"/>
      <c r="N52" s="72"/>
      <c r="O52" s="70"/>
    </row>
    <row r="53" spans="1:15" ht="17.25" customHeight="1" x14ac:dyDescent="0.3">
      <c r="B53" s="780"/>
      <c r="C53" s="781"/>
      <c r="D53" s="782"/>
      <c r="E53" s="125" t="s">
        <v>289</v>
      </c>
      <c r="F53" s="561">
        <v>0</v>
      </c>
      <c r="G53" s="561"/>
      <c r="H53" s="562"/>
      <c r="I53" s="793" t="s">
        <v>310</v>
      </c>
      <c r="J53" s="794"/>
      <c r="K53" s="794"/>
      <c r="L53" s="795"/>
      <c r="M53" s="563" t="s">
        <v>764</v>
      </c>
      <c r="N53" s="623" t="s">
        <v>437</v>
      </c>
      <c r="O53" s="70"/>
    </row>
    <row r="54" spans="1:15" ht="17.25" customHeight="1" x14ac:dyDescent="0.3">
      <c r="B54" s="780"/>
      <c r="C54" s="781"/>
      <c r="D54" s="782"/>
      <c r="E54" s="125" t="s">
        <v>292</v>
      </c>
      <c r="F54" s="624">
        <v>0</v>
      </c>
      <c r="G54" s="624"/>
      <c r="H54" s="625"/>
      <c r="I54" s="796"/>
      <c r="J54" s="797"/>
      <c r="K54" s="797"/>
      <c r="L54" s="798"/>
      <c r="M54" s="563"/>
      <c r="N54" s="623"/>
      <c r="O54" s="70"/>
    </row>
    <row r="55" spans="1:15" ht="17.25" customHeight="1" x14ac:dyDescent="0.3">
      <c r="B55" s="780"/>
      <c r="C55" s="781"/>
      <c r="D55" s="782"/>
      <c r="E55" s="125" t="s">
        <v>294</v>
      </c>
      <c r="F55" s="547">
        <v>0</v>
      </c>
      <c r="G55" s="547"/>
      <c r="H55" s="548"/>
      <c r="I55" s="796"/>
      <c r="J55" s="797"/>
      <c r="K55" s="797"/>
      <c r="L55" s="798"/>
      <c r="M55" s="498" t="s">
        <v>765</v>
      </c>
      <c r="N55" s="77"/>
      <c r="O55" s="70"/>
    </row>
    <row r="56" spans="1:15" ht="17.25" customHeight="1" x14ac:dyDescent="0.3">
      <c r="B56" s="783"/>
      <c r="C56" s="784"/>
      <c r="D56" s="785"/>
      <c r="E56" s="125" t="s">
        <v>297</v>
      </c>
      <c r="F56" s="549">
        <v>0</v>
      </c>
      <c r="G56" s="549"/>
      <c r="H56" s="550"/>
      <c r="I56" s="799"/>
      <c r="J56" s="800"/>
      <c r="K56" s="800"/>
      <c r="L56" s="801"/>
      <c r="M56" s="583"/>
      <c r="N56" s="77"/>
      <c r="O56" s="70"/>
    </row>
    <row r="57" spans="1:15" ht="17.25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73"/>
      <c r="O57" s="70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438</v>
      </c>
      <c r="N59" s="77"/>
      <c r="O59" s="70"/>
    </row>
    <row r="60" spans="1:15" ht="17.25" customHeight="1" x14ac:dyDescent="0.3">
      <c r="B60" s="525"/>
      <c r="C60" s="523"/>
      <c r="D60" s="524"/>
      <c r="E60" s="541" t="s">
        <v>771</v>
      </c>
      <c r="F60" s="542"/>
      <c r="G60" s="542"/>
      <c r="H60" s="543"/>
      <c r="I60" s="235"/>
      <c r="J60" s="531" t="s">
        <v>805</v>
      </c>
      <c r="K60" s="531"/>
      <c r="L60" s="532"/>
      <c r="M60" s="583"/>
      <c r="N60" s="73"/>
      <c r="O60" s="70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773</v>
      </c>
      <c r="K61" s="533"/>
      <c r="L61" s="534"/>
      <c r="M61" s="78"/>
      <c r="N61" s="78"/>
      <c r="O61" s="70"/>
    </row>
    <row r="62" spans="1:15" ht="17.25" customHeight="1" x14ac:dyDescent="0.3">
      <c r="B62" s="499" t="s">
        <v>439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440</v>
      </c>
      <c r="N62" s="79" t="s">
        <v>441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591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769" t="s">
        <v>412</v>
      </c>
      <c r="C66" s="769"/>
      <c r="D66" s="769"/>
      <c r="E66" s="433" t="s">
        <v>400</v>
      </c>
      <c r="F66" s="434"/>
      <c r="G66" s="434"/>
      <c r="H66" s="435"/>
      <c r="I66" s="119"/>
      <c r="J66" s="435" t="s">
        <v>401</v>
      </c>
      <c r="K66" s="769"/>
      <c r="L66" s="769"/>
      <c r="M66" s="80" t="s">
        <v>402</v>
      </c>
      <c r="N66" s="102" t="s">
        <v>403</v>
      </c>
    </row>
    <row r="67" spans="2:14" ht="17.25" customHeight="1" x14ac:dyDescent="0.3">
      <c r="B67" s="773" t="s">
        <v>442</v>
      </c>
      <c r="C67" s="773"/>
      <c r="D67" s="773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763" t="s">
        <v>443</v>
      </c>
      <c r="N67" s="766" t="s">
        <v>443</v>
      </c>
    </row>
    <row r="68" spans="2:14" ht="17.25" customHeight="1" x14ac:dyDescent="0.3">
      <c r="B68" s="773"/>
      <c r="C68" s="773"/>
      <c r="D68" s="773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764"/>
      <c r="N68" s="766"/>
    </row>
    <row r="69" spans="2:14" ht="17.25" customHeight="1" x14ac:dyDescent="0.3">
      <c r="B69" s="773"/>
      <c r="C69" s="773"/>
      <c r="D69" s="773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764"/>
      <c r="N69" s="766"/>
    </row>
    <row r="70" spans="2:14" ht="17.25" customHeight="1" x14ac:dyDescent="0.3">
      <c r="B70" s="773"/>
      <c r="C70" s="773"/>
      <c r="D70" s="773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764"/>
      <c r="N70" s="766"/>
    </row>
    <row r="71" spans="2:14" ht="17.25" customHeight="1" x14ac:dyDescent="0.3">
      <c r="B71" s="773"/>
      <c r="C71" s="773"/>
      <c r="D71" s="773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764"/>
      <c r="N71" s="766"/>
    </row>
    <row r="72" spans="2:14" ht="17.25" customHeight="1" x14ac:dyDescent="0.3">
      <c r="B72" s="773"/>
      <c r="C72" s="773"/>
      <c r="D72" s="773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764"/>
      <c r="N72" s="766"/>
    </row>
    <row r="73" spans="2:14" ht="17.25" customHeight="1" x14ac:dyDescent="0.3">
      <c r="B73" s="773"/>
      <c r="C73" s="773"/>
      <c r="D73" s="773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764"/>
      <c r="N73" s="766"/>
    </row>
    <row r="74" spans="2:14" ht="17.25" customHeight="1" x14ac:dyDescent="0.3">
      <c r="B74" s="773"/>
      <c r="C74" s="773"/>
      <c r="D74" s="773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764"/>
      <c r="N74" s="766"/>
    </row>
    <row r="75" spans="2:14" ht="17.25" customHeight="1" x14ac:dyDescent="0.3">
      <c r="B75" s="762" t="s">
        <v>444</v>
      </c>
      <c r="C75" s="762"/>
      <c r="D75" s="762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764"/>
      <c r="N75" s="766"/>
    </row>
    <row r="76" spans="2:14" ht="17.25" customHeight="1" x14ac:dyDescent="0.3">
      <c r="B76" s="762"/>
      <c r="C76" s="762"/>
      <c r="D76" s="762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764"/>
      <c r="N76" s="766"/>
    </row>
    <row r="77" spans="2:14" ht="17.25" customHeight="1" x14ac:dyDescent="0.3">
      <c r="B77" s="762"/>
      <c r="C77" s="762"/>
      <c r="D77" s="762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764"/>
      <c r="N77" s="766"/>
    </row>
    <row r="78" spans="2:14" ht="17.25" customHeight="1" x14ac:dyDescent="0.3">
      <c r="B78" s="762"/>
      <c r="C78" s="762"/>
      <c r="D78" s="762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764"/>
      <c r="N78" s="766"/>
    </row>
    <row r="79" spans="2:14" ht="17.25" customHeight="1" x14ac:dyDescent="0.3">
      <c r="B79" s="762"/>
      <c r="C79" s="762"/>
      <c r="D79" s="762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764"/>
      <c r="N79" s="766"/>
    </row>
    <row r="80" spans="2:14" ht="17.25" customHeight="1" x14ac:dyDescent="0.3">
      <c r="B80" s="762"/>
      <c r="C80" s="762"/>
      <c r="D80" s="762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764"/>
      <c r="N80" s="766"/>
    </row>
    <row r="81" spans="1:15" ht="17.25" customHeight="1" x14ac:dyDescent="0.3">
      <c r="B81" s="761" t="s">
        <v>445</v>
      </c>
      <c r="C81" s="761"/>
      <c r="D81" s="761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764"/>
      <c r="N81" s="766"/>
    </row>
    <row r="82" spans="1:15" ht="17.25" customHeight="1" x14ac:dyDescent="0.3">
      <c r="B82" s="761"/>
      <c r="C82" s="761"/>
      <c r="D82" s="761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764"/>
      <c r="N82" s="766"/>
    </row>
    <row r="83" spans="1:15" ht="17.25" customHeight="1" x14ac:dyDescent="0.3">
      <c r="B83" s="761"/>
      <c r="C83" s="761"/>
      <c r="D83" s="761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764"/>
      <c r="N83" s="766"/>
    </row>
    <row r="84" spans="1:15" ht="17.25" customHeight="1" x14ac:dyDescent="0.3">
      <c r="B84" s="761"/>
      <c r="C84" s="761"/>
      <c r="D84" s="761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764"/>
      <c r="N84" s="766"/>
    </row>
    <row r="85" spans="1:15" ht="17.25" customHeight="1" x14ac:dyDescent="0.3">
      <c r="B85" s="761"/>
      <c r="C85" s="761"/>
      <c r="D85" s="761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764"/>
      <c r="N85" s="766"/>
    </row>
    <row r="86" spans="1:15" ht="17.25" customHeight="1" x14ac:dyDescent="0.3">
      <c r="B86" s="761"/>
      <c r="C86" s="761"/>
      <c r="D86" s="761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764"/>
      <c r="N86" s="766"/>
    </row>
    <row r="87" spans="1:15" ht="17.25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764"/>
      <c r="N87" s="766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764"/>
      <c r="N88" s="766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764"/>
      <c r="N89" s="766"/>
    </row>
    <row r="90" spans="1:15" ht="17.25" customHeight="1" x14ac:dyDescent="0.3">
      <c r="B90" s="348"/>
      <c r="C90" s="346"/>
      <c r="D90" s="347"/>
      <c r="E90" s="360" t="s">
        <v>770</v>
      </c>
      <c r="F90" s="361"/>
      <c r="G90" s="361"/>
      <c r="H90" s="362"/>
      <c r="I90" s="239"/>
      <c r="J90" s="363" t="s">
        <v>805</v>
      </c>
      <c r="K90" s="363"/>
      <c r="L90" s="364"/>
      <c r="M90" s="764"/>
      <c r="N90" s="766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806</v>
      </c>
      <c r="K91" s="365"/>
      <c r="L91" s="366"/>
      <c r="M91" s="765"/>
      <c r="N91" s="766"/>
    </row>
    <row r="92" spans="1:15" ht="17.25" customHeight="1" x14ac:dyDescent="0.3">
      <c r="B92" s="758" t="s">
        <v>446</v>
      </c>
      <c r="C92" s="758"/>
      <c r="D92" s="758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440</v>
      </c>
      <c r="N92" s="82" t="s">
        <v>441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9" t="s">
        <v>447</v>
      </c>
      <c r="C94" s="759"/>
      <c r="D94" s="759"/>
      <c r="E94" s="759"/>
      <c r="F94" s="759"/>
      <c r="G94" s="759"/>
      <c r="H94" s="759"/>
      <c r="I94" s="759"/>
      <c r="J94" s="759"/>
      <c r="K94" s="759"/>
      <c r="L94" s="759"/>
      <c r="M94" s="759"/>
      <c r="N94" s="759"/>
    </row>
    <row r="95" spans="1:15" ht="17.25" customHeight="1" x14ac:dyDescent="0.3">
      <c r="B95" s="755" t="s">
        <v>448</v>
      </c>
      <c r="C95" s="755"/>
      <c r="D95" s="755"/>
      <c r="E95" s="756" t="s">
        <v>449</v>
      </c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5" ht="17.25" customHeight="1" x14ac:dyDescent="0.3">
      <c r="B96" s="755" t="s">
        <v>450</v>
      </c>
      <c r="C96" s="755"/>
      <c r="D96" s="755"/>
      <c r="E96" s="756" t="s">
        <v>333</v>
      </c>
      <c r="F96" s="756"/>
      <c r="G96" s="756"/>
      <c r="H96" s="756"/>
      <c r="I96" s="756"/>
      <c r="J96" s="756"/>
      <c r="K96" s="756"/>
      <c r="L96" s="756"/>
      <c r="M96" s="756"/>
      <c r="N96" s="756"/>
    </row>
    <row r="97" spans="2:14" ht="17.25" customHeight="1" x14ac:dyDescent="0.3">
      <c r="B97" s="755" t="s">
        <v>451</v>
      </c>
      <c r="C97" s="755"/>
      <c r="D97" s="755"/>
      <c r="E97" s="757" t="s">
        <v>452</v>
      </c>
      <c r="F97" s="757"/>
      <c r="G97" s="757"/>
      <c r="H97" s="757"/>
      <c r="I97" s="757"/>
      <c r="J97" s="757"/>
      <c r="K97" s="757"/>
      <c r="L97" s="757"/>
      <c r="M97" s="757"/>
      <c r="N97" s="757"/>
    </row>
    <row r="98" spans="2:14" ht="17.25" customHeight="1" x14ac:dyDescent="0.3">
      <c r="B98" s="755" t="s">
        <v>453</v>
      </c>
      <c r="C98" s="755"/>
      <c r="D98" s="755"/>
      <c r="E98" s="756" t="s">
        <v>565</v>
      </c>
      <c r="F98" s="756"/>
      <c r="G98" s="756"/>
      <c r="H98" s="756"/>
      <c r="I98" s="756"/>
      <c r="J98" s="756"/>
      <c r="K98" s="756"/>
      <c r="L98" s="756"/>
      <c r="M98" s="756"/>
      <c r="N98" s="756"/>
    </row>
  </sheetData>
  <mergeCells count="195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</mergeCells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FCA76A-776C-4533-8783-6FD3B6EDCC45}">
  <dimension ref="A1:P97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522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380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381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384</v>
      </c>
      <c r="C9" s="1043" t="s">
        <v>478</v>
      </c>
      <c r="D9" s="1044"/>
      <c r="E9" s="1044"/>
      <c r="F9" s="1044"/>
      <c r="G9" s="1044"/>
      <c r="H9" s="1044"/>
      <c r="I9" s="1044"/>
      <c r="J9" s="1044"/>
      <c r="K9" s="1044"/>
      <c r="L9" s="1044"/>
      <c r="M9" s="1044"/>
      <c r="N9" s="1045"/>
      <c r="O9" s="83"/>
    </row>
    <row r="10" spans="1:15" ht="17.25" customHeight="1" x14ac:dyDescent="0.3">
      <c r="B10" s="48" t="s">
        <v>385</v>
      </c>
      <c r="C10" s="1046" t="s">
        <v>479</v>
      </c>
      <c r="D10" s="1046"/>
      <c r="E10" s="1046"/>
      <c r="F10" s="1046"/>
      <c r="G10" s="1046"/>
      <c r="H10" s="1046"/>
      <c r="I10" s="1046"/>
      <c r="J10" s="1046"/>
      <c r="K10" s="1046"/>
      <c r="L10" s="1046"/>
      <c r="M10" s="1046"/>
      <c r="N10" s="1046"/>
      <c r="O10" s="52"/>
    </row>
    <row r="11" spans="1:15" ht="17.25" customHeight="1" x14ac:dyDescent="0.3">
      <c r="B11" s="53" t="s">
        <v>386</v>
      </c>
      <c r="C11" s="1046" t="s">
        <v>564</v>
      </c>
      <c r="D11" s="1046"/>
      <c r="E11" s="1046"/>
      <c r="F11" s="1046"/>
      <c r="G11" s="1046"/>
      <c r="H11" s="1046"/>
      <c r="I11" s="1046"/>
      <c r="J11" s="1046"/>
      <c r="K11" s="1046"/>
      <c r="L11" s="1046"/>
      <c r="M11" s="1046"/>
      <c r="N11" s="1046"/>
      <c r="O11" s="52"/>
    </row>
    <row r="12" spans="1:15" ht="17.25" customHeight="1" x14ac:dyDescent="0.3">
      <c r="B12" s="53" t="s">
        <v>256</v>
      </c>
      <c r="C12" s="743" t="s">
        <v>456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258</v>
      </c>
      <c r="D13" s="55" t="s">
        <v>259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260</v>
      </c>
      <c r="E14" s="714" t="s">
        <v>363</v>
      </c>
      <c r="F14" s="714"/>
      <c r="G14" s="954" t="s">
        <v>261</v>
      </c>
      <c r="H14" s="955"/>
      <c r="I14" s="955"/>
      <c r="J14" s="955"/>
      <c r="K14" s="955"/>
      <c r="L14" s="955"/>
      <c r="M14" s="955"/>
      <c r="N14" s="956"/>
      <c r="O14" s="56"/>
    </row>
    <row r="15" spans="1:15" ht="17.25" customHeight="1" x14ac:dyDescent="0.3">
      <c r="B15" s="721"/>
      <c r="C15" s="890"/>
      <c r="D15" s="57" t="s">
        <v>262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263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265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267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268</v>
      </c>
      <c r="D19" s="57" t="s">
        <v>457</v>
      </c>
      <c r="E19" s="714" t="s">
        <v>363</v>
      </c>
      <c r="F19" s="714"/>
      <c r="G19" s="715" t="s">
        <v>801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458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271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402</v>
      </c>
      <c r="N21" s="58" t="s">
        <v>403</v>
      </c>
      <c r="O21" s="59"/>
    </row>
    <row r="22" spans="1:15" ht="17.25" customHeight="1" x14ac:dyDescent="0.3">
      <c r="B22" s="721"/>
      <c r="C22" s="724" t="s">
        <v>276</v>
      </c>
      <c r="D22" s="724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480</v>
      </c>
      <c r="N22" s="711" t="s">
        <v>405</v>
      </c>
      <c r="O22" s="62"/>
    </row>
    <row r="23" spans="1:15" ht="17.25" customHeight="1" x14ac:dyDescent="0.3">
      <c r="B23" s="706"/>
      <c r="C23" s="724" t="s">
        <v>278</v>
      </c>
      <c r="D23" s="724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279</v>
      </c>
      <c r="C24" s="724" t="s">
        <v>280</v>
      </c>
      <c r="D24" s="724"/>
      <c r="E24" s="305" t="s">
        <v>409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24" t="s">
        <v>282</v>
      </c>
      <c r="D25" s="724"/>
      <c r="E25" s="733" t="s">
        <v>482</v>
      </c>
      <c r="F25" s="734"/>
      <c r="G25" s="734"/>
      <c r="H25" s="734"/>
      <c r="I25" s="734"/>
      <c r="J25" s="734"/>
      <c r="K25" s="734"/>
      <c r="L25" s="734"/>
      <c r="M25" s="734"/>
      <c r="N25" s="735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283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284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274</v>
      </c>
      <c r="N29" s="66" t="s">
        <v>275</v>
      </c>
      <c r="O29" s="67"/>
    </row>
    <row r="30" spans="1:15" ht="17.25" customHeight="1" x14ac:dyDescent="0.3">
      <c r="B30" s="919" t="s">
        <v>413</v>
      </c>
      <c r="C30" s="920"/>
      <c r="D30" s="921"/>
      <c r="E30" s="110" t="s">
        <v>414</v>
      </c>
      <c r="F30" s="686">
        <v>0</v>
      </c>
      <c r="G30" s="686"/>
      <c r="H30" s="687"/>
      <c r="I30" s="110" t="s">
        <v>414</v>
      </c>
      <c r="J30" s="635" t="s">
        <v>515</v>
      </c>
      <c r="K30" s="635"/>
      <c r="L30" s="636"/>
      <c r="M30" s="71" t="s">
        <v>287</v>
      </c>
      <c r="N30" s="71" t="s">
        <v>288</v>
      </c>
      <c r="O30" s="70"/>
    </row>
    <row r="31" spans="1:15" ht="17.25" customHeight="1" x14ac:dyDescent="0.3">
      <c r="B31" s="887"/>
      <c r="C31" s="888"/>
      <c r="D31" s="889"/>
      <c r="E31" s="110" t="s">
        <v>289</v>
      </c>
      <c r="F31" s="688">
        <v>0</v>
      </c>
      <c r="G31" s="688"/>
      <c r="H31" s="689"/>
      <c r="I31" s="110" t="s">
        <v>289</v>
      </c>
      <c r="J31" s="635" t="s">
        <v>516</v>
      </c>
      <c r="K31" s="635"/>
      <c r="L31" s="636"/>
      <c r="M31" s="563" t="s">
        <v>459</v>
      </c>
      <c r="N31" s="563" t="s">
        <v>291</v>
      </c>
      <c r="O31" s="70"/>
    </row>
    <row r="32" spans="1:15" ht="17.25" customHeight="1" x14ac:dyDescent="0.3">
      <c r="B32" s="887"/>
      <c r="C32" s="888"/>
      <c r="D32" s="889"/>
      <c r="E32" s="110" t="s">
        <v>292</v>
      </c>
      <c r="F32" s="656">
        <v>0</v>
      </c>
      <c r="G32" s="656"/>
      <c r="H32" s="657"/>
      <c r="I32" s="110" t="s">
        <v>292</v>
      </c>
      <c r="J32" s="520">
        <v>0</v>
      </c>
      <c r="K32" s="520"/>
      <c r="L32" s="521"/>
      <c r="M32" s="563"/>
      <c r="N32" s="583"/>
      <c r="O32" s="70"/>
    </row>
    <row r="33" spans="2:16" ht="17.25" customHeight="1" x14ac:dyDescent="0.3">
      <c r="B33" s="887"/>
      <c r="C33" s="888"/>
      <c r="D33" s="889"/>
      <c r="E33" s="110" t="s">
        <v>294</v>
      </c>
      <c r="F33" s="664">
        <v>0</v>
      </c>
      <c r="G33" s="664"/>
      <c r="H33" s="665"/>
      <c r="I33" s="110" t="s">
        <v>294</v>
      </c>
      <c r="J33" s="666">
        <v>0</v>
      </c>
      <c r="K33" s="666"/>
      <c r="L33" s="667"/>
      <c r="M33" s="498" t="s">
        <v>295</v>
      </c>
      <c r="N33" s="498" t="s">
        <v>296</v>
      </c>
      <c r="O33" s="70"/>
    </row>
    <row r="34" spans="2:16" ht="17.25" customHeight="1" x14ac:dyDescent="0.3">
      <c r="B34" s="887"/>
      <c r="C34" s="888"/>
      <c r="D34" s="889"/>
      <c r="E34" s="110" t="s">
        <v>297</v>
      </c>
      <c r="F34" s="690">
        <v>0</v>
      </c>
      <c r="G34" s="690"/>
      <c r="H34" s="691"/>
      <c r="I34" s="692" t="s">
        <v>420</v>
      </c>
      <c r="J34" s="693"/>
      <c r="K34" s="693"/>
      <c r="L34" s="694"/>
      <c r="M34" s="498"/>
      <c r="N34" s="563"/>
      <c r="O34" s="70"/>
    </row>
    <row r="35" spans="2:16" ht="17.25" customHeight="1" x14ac:dyDescent="0.3">
      <c r="B35" s="887"/>
      <c r="C35" s="888"/>
      <c r="D35" s="889"/>
      <c r="E35" s="110" t="s">
        <v>421</v>
      </c>
      <c r="F35" s="701">
        <v>0</v>
      </c>
      <c r="G35" s="701"/>
      <c r="H35" s="702"/>
      <c r="I35" s="695"/>
      <c r="J35" s="696"/>
      <c r="K35" s="696"/>
      <c r="L35" s="697"/>
      <c r="M35" s="498"/>
      <c r="N35" s="563"/>
      <c r="O35" s="70"/>
    </row>
    <row r="36" spans="2:16" ht="17.25" customHeight="1" x14ac:dyDescent="0.3">
      <c r="B36" s="922"/>
      <c r="C36" s="923"/>
      <c r="D36" s="924"/>
      <c r="E36" s="110" t="s">
        <v>422</v>
      </c>
      <c r="F36" s="703">
        <v>0</v>
      </c>
      <c r="G36" s="703"/>
      <c r="H36" s="704"/>
      <c r="I36" s="698"/>
      <c r="J36" s="699"/>
      <c r="K36" s="699"/>
      <c r="L36" s="700"/>
      <c r="M36" s="72"/>
      <c r="N36" s="73"/>
      <c r="O36" s="70"/>
    </row>
    <row r="37" spans="2:16" ht="17.25" customHeight="1" x14ac:dyDescent="0.3">
      <c r="B37" s="777" t="s">
        <v>556</v>
      </c>
      <c r="C37" s="778"/>
      <c r="D37" s="779"/>
      <c r="E37" s="593">
        <v>0</v>
      </c>
      <c r="F37" s="594"/>
      <c r="G37" s="594"/>
      <c r="H37" s="595"/>
      <c r="I37" s="845">
        <v>0</v>
      </c>
      <c r="J37" s="790"/>
      <c r="K37" s="790"/>
      <c r="L37" s="791"/>
      <c r="M37" s="563" t="s">
        <v>634</v>
      </c>
      <c r="N37" s="566" t="s">
        <v>302</v>
      </c>
      <c r="O37" s="70"/>
    </row>
    <row r="38" spans="2:16" ht="17.25" customHeight="1" x14ac:dyDescent="0.3">
      <c r="B38" s="780"/>
      <c r="C38" s="781"/>
      <c r="D38" s="782"/>
      <c r="E38" s="113" t="s">
        <v>286</v>
      </c>
      <c r="F38" s="557">
        <v>0</v>
      </c>
      <c r="G38" s="557"/>
      <c r="H38" s="558"/>
      <c r="I38" s="111" t="s">
        <v>286</v>
      </c>
      <c r="J38" s="559">
        <v>0</v>
      </c>
      <c r="K38" s="559"/>
      <c r="L38" s="560"/>
      <c r="M38" s="563"/>
      <c r="N38" s="566"/>
      <c r="O38" s="70"/>
    </row>
    <row r="39" spans="2:16" ht="17.25" customHeight="1" x14ac:dyDescent="0.3">
      <c r="B39" s="780"/>
      <c r="C39" s="781"/>
      <c r="D39" s="782"/>
      <c r="E39" s="113" t="s">
        <v>289</v>
      </c>
      <c r="F39" s="561">
        <v>0</v>
      </c>
      <c r="G39" s="561"/>
      <c r="H39" s="562"/>
      <c r="I39" s="793" t="s">
        <v>425</v>
      </c>
      <c r="J39" s="912"/>
      <c r="K39" s="912"/>
      <c r="L39" s="913"/>
      <c r="M39" s="563"/>
      <c r="N39" s="566"/>
      <c r="O39" s="70"/>
    </row>
    <row r="40" spans="2:16" ht="17.25" customHeight="1" x14ac:dyDescent="0.3">
      <c r="B40" s="780"/>
      <c r="C40" s="781"/>
      <c r="D40" s="782"/>
      <c r="E40" s="113" t="s">
        <v>292</v>
      </c>
      <c r="F40" s="624">
        <v>0</v>
      </c>
      <c r="G40" s="624"/>
      <c r="H40" s="625"/>
      <c r="I40" s="796"/>
      <c r="J40" s="914"/>
      <c r="K40" s="914"/>
      <c r="L40" s="915"/>
      <c r="M40" s="74"/>
      <c r="N40" s="74"/>
      <c r="O40" s="70"/>
    </row>
    <row r="41" spans="2:16" ht="17.25" customHeight="1" x14ac:dyDescent="0.3">
      <c r="B41" s="780"/>
      <c r="C41" s="781"/>
      <c r="D41" s="782"/>
      <c r="E41" s="113" t="s">
        <v>294</v>
      </c>
      <c r="F41" s="547">
        <v>0</v>
      </c>
      <c r="G41" s="547"/>
      <c r="H41" s="548"/>
      <c r="I41" s="796"/>
      <c r="J41" s="914"/>
      <c r="K41" s="914"/>
      <c r="L41" s="915"/>
      <c r="M41" s="563" t="s">
        <v>636</v>
      </c>
      <c r="N41" s="74"/>
      <c r="O41" s="70"/>
    </row>
    <row r="42" spans="2:16" ht="17.25" customHeight="1" x14ac:dyDescent="0.3">
      <c r="B42" s="783"/>
      <c r="C42" s="784"/>
      <c r="D42" s="785"/>
      <c r="E42" s="113" t="s">
        <v>297</v>
      </c>
      <c r="F42" s="549">
        <v>0</v>
      </c>
      <c r="G42" s="549"/>
      <c r="H42" s="550"/>
      <c r="I42" s="916"/>
      <c r="J42" s="917"/>
      <c r="K42" s="917"/>
      <c r="L42" s="918"/>
      <c r="M42" s="563"/>
      <c r="N42" s="74"/>
      <c r="O42" s="70"/>
    </row>
    <row r="43" spans="2:16" ht="17.25" customHeight="1" x14ac:dyDescent="0.3">
      <c r="B43" s="626" t="s">
        <v>505</v>
      </c>
      <c r="C43" s="627"/>
      <c r="D43" s="628"/>
      <c r="E43" s="879">
        <v>0</v>
      </c>
      <c r="F43" s="880"/>
      <c r="G43" s="880"/>
      <c r="H43" s="881"/>
      <c r="I43" s="906" t="s">
        <v>462</v>
      </c>
      <c r="J43" s="907"/>
      <c r="K43" s="907"/>
      <c r="L43" s="908"/>
      <c r="M43" s="563"/>
      <c r="N43" s="74"/>
      <c r="O43" s="70"/>
      <c r="P43" s="92"/>
    </row>
    <row r="44" spans="2:16" ht="17.25" customHeight="1" x14ac:dyDescent="0.3">
      <c r="B44" s="629"/>
      <c r="C44" s="630"/>
      <c r="D44" s="631"/>
      <c r="E44" s="111" t="s">
        <v>286</v>
      </c>
      <c r="F44" s="643">
        <v>0</v>
      </c>
      <c r="G44" s="643"/>
      <c r="H44" s="644"/>
      <c r="I44" s="909" t="s">
        <v>463</v>
      </c>
      <c r="J44" s="910"/>
      <c r="K44" s="910"/>
      <c r="L44" s="911"/>
      <c r="M44" s="75" t="s">
        <v>307</v>
      </c>
      <c r="N44" s="76" t="s">
        <v>307</v>
      </c>
      <c r="O44" s="70"/>
    </row>
    <row r="45" spans="2:16" ht="17.25" customHeight="1" x14ac:dyDescent="0.3">
      <c r="B45" s="629"/>
      <c r="C45" s="630"/>
      <c r="D45" s="631"/>
      <c r="E45" s="111" t="s">
        <v>289</v>
      </c>
      <c r="F45" s="885" t="s">
        <v>810</v>
      </c>
      <c r="G45" s="885"/>
      <c r="H45" s="886"/>
      <c r="I45" s="909" t="s">
        <v>353</v>
      </c>
      <c r="J45" s="910"/>
      <c r="K45" s="910"/>
      <c r="L45" s="911"/>
      <c r="M45" s="71" t="s">
        <v>308</v>
      </c>
      <c r="N45" s="71" t="s">
        <v>309</v>
      </c>
      <c r="O45" s="70"/>
    </row>
    <row r="46" spans="2:16" ht="17.25" customHeight="1" x14ac:dyDescent="0.3">
      <c r="B46" s="802" t="s">
        <v>464</v>
      </c>
      <c r="C46" s="803"/>
      <c r="D46" s="804"/>
      <c r="E46" s="111" t="s">
        <v>292</v>
      </c>
      <c r="F46" s="569" t="s">
        <v>808</v>
      </c>
      <c r="G46" s="569"/>
      <c r="H46" s="570"/>
      <c r="I46" s="866" t="s">
        <v>818</v>
      </c>
      <c r="J46" s="866"/>
      <c r="K46" s="866"/>
      <c r="L46" s="866"/>
      <c r="M46" s="563" t="s">
        <v>603</v>
      </c>
      <c r="N46" s="563" t="s">
        <v>311</v>
      </c>
      <c r="O46" s="70"/>
    </row>
    <row r="47" spans="2:16" ht="17.25" customHeight="1" x14ac:dyDescent="0.3">
      <c r="B47" s="802"/>
      <c r="C47" s="803"/>
      <c r="D47" s="804"/>
      <c r="E47" s="111" t="s">
        <v>432</v>
      </c>
      <c r="F47" s="547" t="s">
        <v>809</v>
      </c>
      <c r="G47" s="547"/>
      <c r="H47" s="548"/>
      <c r="I47" s="903"/>
      <c r="J47" s="904"/>
      <c r="K47" s="904"/>
      <c r="L47" s="905"/>
      <c r="M47" s="563"/>
      <c r="N47" s="563"/>
      <c r="O47" s="70"/>
    </row>
    <row r="48" spans="2:16" ht="17.25" customHeight="1" x14ac:dyDescent="0.3">
      <c r="B48" s="805"/>
      <c r="C48" s="806"/>
      <c r="D48" s="807"/>
      <c r="E48" s="111" t="s">
        <v>433</v>
      </c>
      <c r="F48" s="868">
        <v>0</v>
      </c>
      <c r="G48" s="868"/>
      <c r="H48" s="869"/>
      <c r="I48" s="903"/>
      <c r="J48" s="904"/>
      <c r="K48" s="904"/>
      <c r="L48" s="905"/>
      <c r="M48" s="563"/>
      <c r="N48" s="563"/>
      <c r="O48" s="70"/>
    </row>
    <row r="49" spans="1:15" ht="17.25" customHeight="1" x14ac:dyDescent="0.3">
      <c r="B49" s="870" t="s">
        <v>506</v>
      </c>
      <c r="C49" s="871"/>
      <c r="D49" s="872"/>
      <c r="E49" s="876">
        <v>0</v>
      </c>
      <c r="F49" s="877"/>
      <c r="G49" s="877"/>
      <c r="H49" s="878"/>
      <c r="I49" s="848">
        <v>0</v>
      </c>
      <c r="J49" s="849"/>
      <c r="K49" s="849"/>
      <c r="L49" s="850"/>
      <c r="M49" s="498" t="s">
        <v>605</v>
      </c>
      <c r="N49" s="498" t="s">
        <v>313</v>
      </c>
      <c r="O49" s="70"/>
    </row>
    <row r="50" spans="1:15" ht="17.25" customHeight="1" x14ac:dyDescent="0.3">
      <c r="B50" s="873"/>
      <c r="C50" s="874"/>
      <c r="D50" s="875"/>
      <c r="E50" s="112" t="s">
        <v>286</v>
      </c>
      <c r="F50" s="608">
        <v>0</v>
      </c>
      <c r="G50" s="608"/>
      <c r="H50" s="609"/>
      <c r="I50" s="112" t="s">
        <v>286</v>
      </c>
      <c r="J50" s="610">
        <v>0</v>
      </c>
      <c r="K50" s="610"/>
      <c r="L50" s="611"/>
      <c r="M50" s="583"/>
      <c r="N50" s="498"/>
      <c r="O50" s="70"/>
    </row>
    <row r="51" spans="1:15" ht="17.25" customHeight="1" x14ac:dyDescent="0.3">
      <c r="B51" s="873"/>
      <c r="C51" s="874"/>
      <c r="D51" s="875"/>
      <c r="E51" s="112" t="s">
        <v>289</v>
      </c>
      <c r="F51" s="612">
        <v>0</v>
      </c>
      <c r="G51" s="612"/>
      <c r="H51" s="613"/>
      <c r="I51" s="112" t="s">
        <v>436</v>
      </c>
      <c r="J51" s="852">
        <v>0</v>
      </c>
      <c r="K51" s="852"/>
      <c r="L51" s="853"/>
      <c r="M51" s="75"/>
      <c r="N51" s="72"/>
      <c r="O51" s="70"/>
    </row>
    <row r="52" spans="1:15" ht="17.25" customHeight="1" x14ac:dyDescent="0.3">
      <c r="B52" s="854" t="s">
        <v>467</v>
      </c>
      <c r="C52" s="855"/>
      <c r="D52" s="856"/>
      <c r="E52" s="112" t="s">
        <v>292</v>
      </c>
      <c r="F52" s="577">
        <v>0</v>
      </c>
      <c r="G52" s="577"/>
      <c r="H52" s="578"/>
      <c r="I52" s="900" t="s">
        <v>428</v>
      </c>
      <c r="J52" s="901"/>
      <c r="K52" s="901"/>
      <c r="L52" s="902"/>
      <c r="M52" s="563" t="s">
        <v>1033</v>
      </c>
      <c r="N52" s="623" t="s">
        <v>315</v>
      </c>
      <c r="O52" s="70"/>
    </row>
    <row r="53" spans="1:15" ht="17.25" customHeight="1" x14ac:dyDescent="0.3">
      <c r="B53" s="854"/>
      <c r="C53" s="855"/>
      <c r="D53" s="856"/>
      <c r="E53" s="112" t="s">
        <v>432</v>
      </c>
      <c r="F53" s="846">
        <v>0</v>
      </c>
      <c r="G53" s="846"/>
      <c r="H53" s="847"/>
      <c r="I53" s="860"/>
      <c r="J53" s="861"/>
      <c r="K53" s="861"/>
      <c r="L53" s="862"/>
      <c r="M53" s="563"/>
      <c r="N53" s="623"/>
      <c r="O53" s="70"/>
    </row>
    <row r="54" spans="1:15" ht="17.25" customHeight="1" x14ac:dyDescent="0.3">
      <c r="B54" s="854"/>
      <c r="C54" s="855"/>
      <c r="D54" s="856"/>
      <c r="E54" s="112" t="s">
        <v>433</v>
      </c>
      <c r="F54" s="579">
        <v>0</v>
      </c>
      <c r="G54" s="579"/>
      <c r="H54" s="580"/>
      <c r="I54" s="860"/>
      <c r="J54" s="861"/>
      <c r="K54" s="861"/>
      <c r="L54" s="862"/>
      <c r="M54" s="498" t="s">
        <v>765</v>
      </c>
      <c r="N54" s="77"/>
      <c r="O54" s="70"/>
    </row>
    <row r="55" spans="1:15" ht="17.25" customHeight="1" x14ac:dyDescent="0.3">
      <c r="B55" s="857"/>
      <c r="C55" s="858"/>
      <c r="D55" s="859"/>
      <c r="E55" s="112" t="s">
        <v>421</v>
      </c>
      <c r="F55" s="581">
        <v>0</v>
      </c>
      <c r="G55" s="581"/>
      <c r="H55" s="582"/>
      <c r="I55" s="863"/>
      <c r="J55" s="864"/>
      <c r="K55" s="864"/>
      <c r="L55" s="865"/>
      <c r="M55" s="583"/>
      <c r="N55" s="77"/>
      <c r="O55" s="70"/>
    </row>
    <row r="56" spans="1:15" ht="17.25" customHeight="1" x14ac:dyDescent="0.3">
      <c r="B56" s="508" t="s">
        <v>316</v>
      </c>
      <c r="C56" s="509"/>
      <c r="D56" s="510"/>
      <c r="E56" s="514">
        <v>0</v>
      </c>
      <c r="F56" s="515"/>
      <c r="G56" s="515"/>
      <c r="H56" s="516"/>
      <c r="I56" s="517">
        <v>0</v>
      </c>
      <c r="J56" s="518"/>
      <c r="K56" s="518"/>
      <c r="L56" s="519"/>
      <c r="M56" s="74"/>
      <c r="N56" s="73"/>
      <c r="O56" s="70"/>
    </row>
    <row r="57" spans="1:15" ht="17.25" customHeight="1" x14ac:dyDescent="0.3">
      <c r="B57" s="511"/>
      <c r="C57" s="512"/>
      <c r="D57" s="513"/>
      <c r="E57" s="535" t="s">
        <v>757</v>
      </c>
      <c r="F57" s="536"/>
      <c r="G57" s="536"/>
      <c r="H57" s="537"/>
      <c r="I57" s="118" t="s">
        <v>286</v>
      </c>
      <c r="J57" s="520">
        <v>0</v>
      </c>
      <c r="K57" s="520"/>
      <c r="L57" s="521"/>
      <c r="M57" s="74" t="s">
        <v>317</v>
      </c>
      <c r="N57" s="77"/>
      <c r="O57" s="70"/>
    </row>
    <row r="58" spans="1:15" ht="17.25" customHeight="1" x14ac:dyDescent="0.3">
      <c r="B58" s="522" t="s">
        <v>756</v>
      </c>
      <c r="C58" s="523"/>
      <c r="D58" s="524"/>
      <c r="E58" s="538"/>
      <c r="F58" s="539"/>
      <c r="G58" s="539"/>
      <c r="H58" s="540"/>
      <c r="I58" s="234" t="s">
        <v>289</v>
      </c>
      <c r="J58" s="529" t="s">
        <v>755</v>
      </c>
      <c r="K58" s="529"/>
      <c r="L58" s="530"/>
      <c r="M58" s="498" t="s">
        <v>318</v>
      </c>
      <c r="N58" s="77"/>
      <c r="O58" s="70"/>
    </row>
    <row r="59" spans="1:15" ht="17.25" customHeight="1" x14ac:dyDescent="0.3">
      <c r="B59" s="525"/>
      <c r="C59" s="523"/>
      <c r="D59" s="524"/>
      <c r="E59" s="541" t="s">
        <v>771</v>
      </c>
      <c r="F59" s="542"/>
      <c r="G59" s="542"/>
      <c r="H59" s="543"/>
      <c r="I59" s="235"/>
      <c r="J59" s="531" t="s">
        <v>805</v>
      </c>
      <c r="K59" s="531"/>
      <c r="L59" s="532"/>
      <c r="M59" s="583"/>
      <c r="N59" s="73"/>
      <c r="O59" s="70"/>
    </row>
    <row r="60" spans="1:15" ht="17.25" customHeight="1" x14ac:dyDescent="0.3">
      <c r="B60" s="526"/>
      <c r="C60" s="527"/>
      <c r="D60" s="528"/>
      <c r="E60" s="541" t="s">
        <v>759</v>
      </c>
      <c r="F60" s="542"/>
      <c r="G60" s="542"/>
      <c r="H60" s="543"/>
      <c r="I60" s="236"/>
      <c r="J60" s="533" t="s">
        <v>773</v>
      </c>
      <c r="K60" s="533"/>
      <c r="L60" s="534"/>
      <c r="M60" s="78"/>
      <c r="N60" s="78"/>
      <c r="O60" s="70"/>
    </row>
    <row r="61" spans="1:15" ht="17.25" customHeight="1" x14ac:dyDescent="0.3">
      <c r="B61" s="499" t="s">
        <v>439</v>
      </c>
      <c r="C61" s="500"/>
      <c r="D61" s="501"/>
      <c r="E61" s="502">
        <v>0</v>
      </c>
      <c r="F61" s="503"/>
      <c r="G61" s="503"/>
      <c r="H61" s="504"/>
      <c r="I61" s="505">
        <v>0</v>
      </c>
      <c r="J61" s="506"/>
      <c r="K61" s="506"/>
      <c r="L61" s="507"/>
      <c r="M61" s="79" t="s">
        <v>320</v>
      </c>
      <c r="N61" s="79" t="s">
        <v>321</v>
      </c>
    </row>
    <row r="62" spans="1:15" ht="17.25" customHeight="1" x14ac:dyDescent="0.3">
      <c r="A62" s="130" t="s">
        <v>528</v>
      </c>
      <c r="O62" s="130" t="s">
        <v>529</v>
      </c>
    </row>
    <row r="63" spans="1:15" ht="17.25" customHeight="1" x14ac:dyDescent="0.3">
      <c r="B63" s="427" t="s">
        <v>804</v>
      </c>
      <c r="C63" s="428"/>
      <c r="D63" s="428"/>
      <c r="E63" s="428"/>
      <c r="F63" s="428"/>
      <c r="G63" s="428"/>
      <c r="H63" s="428"/>
      <c r="I63" s="428"/>
      <c r="J63" s="428"/>
      <c r="K63" s="428"/>
      <c r="L63" s="428"/>
      <c r="M63" s="428"/>
      <c r="N63" s="429"/>
    </row>
    <row r="64" spans="1:15" ht="17.25" customHeight="1" x14ac:dyDescent="0.3">
      <c r="B64" s="430" t="s">
        <v>591</v>
      </c>
      <c r="C64" s="431"/>
      <c r="D64" s="431"/>
      <c r="E64" s="431"/>
      <c r="F64" s="431"/>
      <c r="G64" s="431"/>
      <c r="H64" s="431"/>
      <c r="I64" s="431"/>
      <c r="J64" s="431"/>
      <c r="K64" s="431"/>
      <c r="L64" s="431"/>
      <c r="M64" s="431"/>
      <c r="N64" s="432"/>
    </row>
    <row r="65" spans="2:14" ht="17.25" customHeight="1" x14ac:dyDescent="0.3">
      <c r="B65" s="769" t="s">
        <v>284</v>
      </c>
      <c r="C65" s="769"/>
      <c r="D65" s="769"/>
      <c r="E65" s="433" t="s">
        <v>272</v>
      </c>
      <c r="F65" s="434"/>
      <c r="G65" s="434"/>
      <c r="H65" s="435"/>
      <c r="I65" s="119"/>
      <c r="J65" s="435" t="s">
        <v>273</v>
      </c>
      <c r="K65" s="769"/>
      <c r="L65" s="769"/>
      <c r="M65" s="81" t="s">
        <v>274</v>
      </c>
      <c r="N65" s="81" t="s">
        <v>275</v>
      </c>
    </row>
    <row r="66" spans="2:14" ht="17.25" customHeight="1" x14ac:dyDescent="0.3">
      <c r="B66" s="773" t="s">
        <v>322</v>
      </c>
      <c r="C66" s="773"/>
      <c r="D66" s="773"/>
      <c r="E66" s="445">
        <v>0</v>
      </c>
      <c r="F66" s="446"/>
      <c r="G66" s="446"/>
      <c r="H66" s="447"/>
      <c r="I66" s="448">
        <v>0</v>
      </c>
      <c r="J66" s="449"/>
      <c r="K66" s="449"/>
      <c r="L66" s="450"/>
      <c r="M66" s="1048" t="s">
        <v>323</v>
      </c>
      <c r="N66" s="766" t="s">
        <v>323</v>
      </c>
    </row>
    <row r="67" spans="2:14" ht="17.25" customHeight="1" x14ac:dyDescent="0.3">
      <c r="B67" s="773"/>
      <c r="C67" s="773"/>
      <c r="D67" s="773"/>
      <c r="E67" s="114" t="s">
        <v>286</v>
      </c>
      <c r="F67" s="476">
        <v>0</v>
      </c>
      <c r="G67" s="476"/>
      <c r="H67" s="477"/>
      <c r="I67" s="114" t="s">
        <v>286</v>
      </c>
      <c r="J67" s="478" t="s">
        <v>515</v>
      </c>
      <c r="K67" s="478"/>
      <c r="L67" s="479"/>
      <c r="M67" s="766"/>
      <c r="N67" s="766"/>
    </row>
    <row r="68" spans="2:14" ht="17.25" customHeight="1" x14ac:dyDescent="0.3">
      <c r="B68" s="773"/>
      <c r="C68" s="773"/>
      <c r="D68" s="773"/>
      <c r="E68" s="114" t="s">
        <v>289</v>
      </c>
      <c r="F68" s="480">
        <v>0</v>
      </c>
      <c r="G68" s="480"/>
      <c r="H68" s="481"/>
      <c r="I68" s="114" t="s">
        <v>289</v>
      </c>
      <c r="J68" s="478" t="s">
        <v>516</v>
      </c>
      <c r="K68" s="478"/>
      <c r="L68" s="479"/>
      <c r="M68" s="766"/>
      <c r="N68" s="766"/>
    </row>
    <row r="69" spans="2:14" ht="17.25" customHeight="1" x14ac:dyDescent="0.3">
      <c r="B69" s="773"/>
      <c r="C69" s="773"/>
      <c r="D69" s="773"/>
      <c r="E69" s="114" t="s">
        <v>292</v>
      </c>
      <c r="F69" s="482">
        <v>0</v>
      </c>
      <c r="G69" s="482"/>
      <c r="H69" s="483"/>
      <c r="I69" s="114" t="s">
        <v>292</v>
      </c>
      <c r="J69" s="484">
        <v>0</v>
      </c>
      <c r="K69" s="484"/>
      <c r="L69" s="485"/>
      <c r="M69" s="766"/>
      <c r="N69" s="766"/>
    </row>
    <row r="70" spans="2:14" ht="17.25" customHeight="1" x14ac:dyDescent="0.3">
      <c r="B70" s="773"/>
      <c r="C70" s="773"/>
      <c r="D70" s="773"/>
      <c r="E70" s="114" t="s">
        <v>294</v>
      </c>
      <c r="F70" s="457">
        <v>0</v>
      </c>
      <c r="G70" s="457"/>
      <c r="H70" s="458"/>
      <c r="I70" s="114" t="s">
        <v>294</v>
      </c>
      <c r="J70" s="459">
        <v>0</v>
      </c>
      <c r="K70" s="459"/>
      <c r="L70" s="460"/>
      <c r="M70" s="766"/>
      <c r="N70" s="766"/>
    </row>
    <row r="71" spans="2:14" ht="17.25" customHeight="1" x14ac:dyDescent="0.3">
      <c r="B71" s="773"/>
      <c r="C71" s="773"/>
      <c r="D71" s="773"/>
      <c r="E71" s="114" t="s">
        <v>297</v>
      </c>
      <c r="F71" s="461">
        <v>0</v>
      </c>
      <c r="G71" s="461"/>
      <c r="H71" s="462"/>
      <c r="I71" s="463" t="s">
        <v>324</v>
      </c>
      <c r="J71" s="464"/>
      <c r="K71" s="464"/>
      <c r="L71" s="465"/>
      <c r="M71" s="766"/>
      <c r="N71" s="766"/>
    </row>
    <row r="72" spans="2:14" ht="17.25" customHeight="1" x14ac:dyDescent="0.3">
      <c r="B72" s="773"/>
      <c r="C72" s="773"/>
      <c r="D72" s="773"/>
      <c r="E72" s="114" t="s">
        <v>299</v>
      </c>
      <c r="F72" s="472">
        <v>0</v>
      </c>
      <c r="G72" s="472"/>
      <c r="H72" s="473"/>
      <c r="I72" s="466"/>
      <c r="J72" s="467"/>
      <c r="K72" s="467"/>
      <c r="L72" s="468"/>
      <c r="M72" s="766"/>
      <c r="N72" s="766"/>
    </row>
    <row r="73" spans="2:14" ht="17.25" customHeight="1" x14ac:dyDescent="0.3">
      <c r="B73" s="773"/>
      <c r="C73" s="773"/>
      <c r="D73" s="773"/>
      <c r="E73" s="114" t="s">
        <v>300</v>
      </c>
      <c r="F73" s="474">
        <v>0</v>
      </c>
      <c r="G73" s="474"/>
      <c r="H73" s="475"/>
      <c r="I73" s="469"/>
      <c r="J73" s="470"/>
      <c r="K73" s="470"/>
      <c r="L73" s="471"/>
      <c r="M73" s="766"/>
      <c r="N73" s="766"/>
    </row>
    <row r="74" spans="2:14" ht="17.25" customHeight="1" x14ac:dyDescent="0.3">
      <c r="B74" s="762" t="s">
        <v>325</v>
      </c>
      <c r="C74" s="762"/>
      <c r="D74" s="762"/>
      <c r="E74" s="495">
        <v>0</v>
      </c>
      <c r="F74" s="496"/>
      <c r="G74" s="496"/>
      <c r="H74" s="497"/>
      <c r="I74" s="367">
        <v>0</v>
      </c>
      <c r="J74" s="368"/>
      <c r="K74" s="368"/>
      <c r="L74" s="369"/>
      <c r="M74" s="766"/>
      <c r="N74" s="766"/>
    </row>
    <row r="75" spans="2:14" ht="17.25" customHeight="1" x14ac:dyDescent="0.3">
      <c r="B75" s="762"/>
      <c r="C75" s="762"/>
      <c r="D75" s="762"/>
      <c r="E75" s="115" t="s">
        <v>286</v>
      </c>
      <c r="F75" s="370">
        <v>0</v>
      </c>
      <c r="G75" s="370"/>
      <c r="H75" s="371"/>
      <c r="I75" s="115" t="s">
        <v>286</v>
      </c>
      <c r="J75" s="372">
        <v>0</v>
      </c>
      <c r="K75" s="372"/>
      <c r="L75" s="373"/>
      <c r="M75" s="766"/>
      <c r="N75" s="766"/>
    </row>
    <row r="76" spans="2:14" ht="17.25" customHeight="1" x14ac:dyDescent="0.3">
      <c r="B76" s="762"/>
      <c r="C76" s="762"/>
      <c r="D76" s="762"/>
      <c r="E76" s="115" t="s">
        <v>289</v>
      </c>
      <c r="F76" s="374">
        <v>0</v>
      </c>
      <c r="G76" s="374"/>
      <c r="H76" s="375"/>
      <c r="I76" s="376" t="s">
        <v>326</v>
      </c>
      <c r="J76" s="377"/>
      <c r="K76" s="377"/>
      <c r="L76" s="378"/>
      <c r="M76" s="766"/>
      <c r="N76" s="766"/>
    </row>
    <row r="77" spans="2:14" ht="17.25" customHeight="1" x14ac:dyDescent="0.3">
      <c r="B77" s="762"/>
      <c r="C77" s="762"/>
      <c r="D77" s="762"/>
      <c r="E77" s="115" t="s">
        <v>292</v>
      </c>
      <c r="F77" s="385">
        <v>0</v>
      </c>
      <c r="G77" s="385"/>
      <c r="H77" s="386"/>
      <c r="I77" s="379"/>
      <c r="J77" s="380"/>
      <c r="K77" s="380"/>
      <c r="L77" s="381"/>
      <c r="M77" s="766"/>
      <c r="N77" s="766"/>
    </row>
    <row r="78" spans="2:14" ht="17.25" customHeight="1" x14ac:dyDescent="0.3">
      <c r="B78" s="762"/>
      <c r="C78" s="762"/>
      <c r="D78" s="762"/>
      <c r="E78" s="115" t="s">
        <v>294</v>
      </c>
      <c r="F78" s="387">
        <v>0</v>
      </c>
      <c r="G78" s="387"/>
      <c r="H78" s="388"/>
      <c r="I78" s="379"/>
      <c r="J78" s="380"/>
      <c r="K78" s="380"/>
      <c r="L78" s="381"/>
      <c r="M78" s="766"/>
      <c r="N78" s="766"/>
    </row>
    <row r="79" spans="2:14" ht="17.25" customHeight="1" x14ac:dyDescent="0.3">
      <c r="B79" s="762"/>
      <c r="C79" s="762"/>
      <c r="D79" s="762"/>
      <c r="E79" s="115" t="s">
        <v>297</v>
      </c>
      <c r="F79" s="389">
        <v>0</v>
      </c>
      <c r="G79" s="389"/>
      <c r="H79" s="390"/>
      <c r="I79" s="382"/>
      <c r="J79" s="383"/>
      <c r="K79" s="383"/>
      <c r="L79" s="384"/>
      <c r="M79" s="766"/>
      <c r="N79" s="766"/>
    </row>
    <row r="80" spans="2:14" ht="17.25" customHeight="1" x14ac:dyDescent="0.3">
      <c r="B80" s="761" t="s">
        <v>327</v>
      </c>
      <c r="C80" s="761"/>
      <c r="D80" s="761"/>
      <c r="E80" s="400">
        <v>0</v>
      </c>
      <c r="F80" s="401"/>
      <c r="G80" s="401"/>
      <c r="H80" s="402"/>
      <c r="I80" s="403">
        <v>0</v>
      </c>
      <c r="J80" s="404"/>
      <c r="K80" s="404"/>
      <c r="L80" s="405"/>
      <c r="M80" s="766"/>
      <c r="N80" s="766"/>
    </row>
    <row r="81" spans="1:15" ht="17.25" customHeight="1" x14ac:dyDescent="0.3">
      <c r="B81" s="761"/>
      <c r="C81" s="761"/>
      <c r="D81" s="761"/>
      <c r="E81" s="116" t="s">
        <v>286</v>
      </c>
      <c r="F81" s="406">
        <v>0</v>
      </c>
      <c r="G81" s="406"/>
      <c r="H81" s="407"/>
      <c r="I81" s="120" t="s">
        <v>286</v>
      </c>
      <c r="J81" s="408">
        <v>0</v>
      </c>
      <c r="K81" s="408"/>
      <c r="L81" s="409"/>
      <c r="M81" s="766"/>
      <c r="N81" s="766"/>
    </row>
    <row r="82" spans="1:15" ht="17.25" customHeight="1" x14ac:dyDescent="0.3">
      <c r="B82" s="761"/>
      <c r="C82" s="761"/>
      <c r="D82" s="761"/>
      <c r="E82" s="116" t="s">
        <v>289</v>
      </c>
      <c r="F82" s="410">
        <v>0</v>
      </c>
      <c r="G82" s="410"/>
      <c r="H82" s="411"/>
      <c r="I82" s="412" t="s">
        <v>328</v>
      </c>
      <c r="J82" s="413"/>
      <c r="K82" s="413"/>
      <c r="L82" s="414"/>
      <c r="M82" s="766"/>
      <c r="N82" s="766"/>
    </row>
    <row r="83" spans="1:15" ht="17.25" customHeight="1" x14ac:dyDescent="0.3">
      <c r="B83" s="761"/>
      <c r="C83" s="761"/>
      <c r="D83" s="761"/>
      <c r="E83" s="116" t="s">
        <v>292</v>
      </c>
      <c r="F83" s="421">
        <v>0</v>
      </c>
      <c r="G83" s="421"/>
      <c r="H83" s="422"/>
      <c r="I83" s="415"/>
      <c r="J83" s="416"/>
      <c r="K83" s="416"/>
      <c r="L83" s="417"/>
      <c r="M83" s="766"/>
      <c r="N83" s="766"/>
    </row>
    <row r="84" spans="1:15" ht="17.25" customHeight="1" x14ac:dyDescent="0.3">
      <c r="B84" s="761"/>
      <c r="C84" s="761"/>
      <c r="D84" s="761"/>
      <c r="E84" s="116" t="s">
        <v>294</v>
      </c>
      <c r="F84" s="423">
        <v>0</v>
      </c>
      <c r="G84" s="423"/>
      <c r="H84" s="424"/>
      <c r="I84" s="415"/>
      <c r="J84" s="416"/>
      <c r="K84" s="416"/>
      <c r="L84" s="417"/>
      <c r="M84" s="766"/>
      <c r="N84" s="766"/>
    </row>
    <row r="85" spans="1:15" ht="17.25" customHeight="1" x14ac:dyDescent="0.3">
      <c r="B85" s="761"/>
      <c r="C85" s="761"/>
      <c r="D85" s="761"/>
      <c r="E85" s="116" t="s">
        <v>297</v>
      </c>
      <c r="F85" s="425">
        <v>0</v>
      </c>
      <c r="G85" s="425"/>
      <c r="H85" s="426"/>
      <c r="I85" s="418"/>
      <c r="J85" s="419"/>
      <c r="K85" s="419"/>
      <c r="L85" s="420"/>
      <c r="M85" s="766"/>
      <c r="N85" s="766"/>
    </row>
    <row r="86" spans="1:15" ht="17.25" customHeight="1" x14ac:dyDescent="0.3">
      <c r="B86" s="331" t="s">
        <v>557</v>
      </c>
      <c r="C86" s="332"/>
      <c r="D86" s="333"/>
      <c r="E86" s="337">
        <v>0</v>
      </c>
      <c r="F86" s="338"/>
      <c r="G86" s="338"/>
      <c r="H86" s="339"/>
      <c r="I86" s="340">
        <v>0</v>
      </c>
      <c r="J86" s="341"/>
      <c r="K86" s="341"/>
      <c r="L86" s="342"/>
      <c r="M86" s="766"/>
      <c r="N86" s="766"/>
    </row>
    <row r="87" spans="1:15" ht="17.25" customHeight="1" x14ac:dyDescent="0.3">
      <c r="B87" s="334"/>
      <c r="C87" s="335"/>
      <c r="D87" s="336"/>
      <c r="E87" s="354" t="s">
        <v>757</v>
      </c>
      <c r="F87" s="355"/>
      <c r="G87" s="355"/>
      <c r="H87" s="356"/>
      <c r="I87" s="237" t="s">
        <v>286</v>
      </c>
      <c r="J87" s="343">
        <v>0</v>
      </c>
      <c r="K87" s="343"/>
      <c r="L87" s="344"/>
      <c r="M87" s="766"/>
      <c r="N87" s="766"/>
    </row>
    <row r="88" spans="1:15" ht="17.25" customHeight="1" x14ac:dyDescent="0.3">
      <c r="B88" s="345" t="s">
        <v>756</v>
      </c>
      <c r="C88" s="346"/>
      <c r="D88" s="347"/>
      <c r="E88" s="357"/>
      <c r="F88" s="358"/>
      <c r="G88" s="358"/>
      <c r="H88" s="359"/>
      <c r="I88" s="238" t="s">
        <v>289</v>
      </c>
      <c r="J88" s="352" t="s">
        <v>755</v>
      </c>
      <c r="K88" s="352"/>
      <c r="L88" s="353"/>
      <c r="M88" s="766"/>
      <c r="N88" s="766"/>
    </row>
    <row r="89" spans="1:15" ht="17.25" customHeight="1" x14ac:dyDescent="0.3">
      <c r="B89" s="348"/>
      <c r="C89" s="346"/>
      <c r="D89" s="347"/>
      <c r="E89" s="360" t="s">
        <v>770</v>
      </c>
      <c r="F89" s="361"/>
      <c r="G89" s="361"/>
      <c r="H89" s="362"/>
      <c r="I89" s="239"/>
      <c r="J89" s="363" t="s">
        <v>805</v>
      </c>
      <c r="K89" s="363"/>
      <c r="L89" s="364"/>
      <c r="M89" s="766"/>
      <c r="N89" s="766"/>
    </row>
    <row r="90" spans="1:15" ht="17.25" customHeight="1" x14ac:dyDescent="0.3">
      <c r="B90" s="349"/>
      <c r="C90" s="350"/>
      <c r="D90" s="351"/>
      <c r="E90" s="360" t="s">
        <v>759</v>
      </c>
      <c r="F90" s="361"/>
      <c r="G90" s="361"/>
      <c r="H90" s="362"/>
      <c r="I90" s="240"/>
      <c r="J90" s="365" t="s">
        <v>806</v>
      </c>
      <c r="K90" s="365"/>
      <c r="L90" s="366"/>
      <c r="M90" s="766"/>
      <c r="N90" s="766"/>
    </row>
    <row r="91" spans="1:15" ht="17.25" customHeight="1" x14ac:dyDescent="0.3">
      <c r="B91" s="758" t="s">
        <v>329</v>
      </c>
      <c r="C91" s="758"/>
      <c r="D91" s="758"/>
      <c r="E91" s="322">
        <v>0</v>
      </c>
      <c r="F91" s="323"/>
      <c r="G91" s="323"/>
      <c r="H91" s="324"/>
      <c r="I91" s="325">
        <v>0</v>
      </c>
      <c r="J91" s="326"/>
      <c r="K91" s="326"/>
      <c r="L91" s="327"/>
      <c r="M91" s="82" t="s">
        <v>320</v>
      </c>
      <c r="N91" s="82" t="s">
        <v>321</v>
      </c>
    </row>
    <row r="92" spans="1:15" ht="17.25" customHeight="1" x14ac:dyDescent="0.3">
      <c r="A92" s="130" t="s">
        <v>528</v>
      </c>
      <c r="O92" s="130" t="s">
        <v>529</v>
      </c>
    </row>
    <row r="93" spans="1:15" ht="17.25" customHeight="1" x14ac:dyDescent="0.3">
      <c r="B93" s="759" t="s">
        <v>330</v>
      </c>
      <c r="C93" s="759"/>
      <c r="D93" s="759"/>
      <c r="E93" s="759"/>
      <c r="F93" s="759"/>
      <c r="G93" s="759"/>
      <c r="H93" s="759"/>
      <c r="I93" s="759"/>
      <c r="J93" s="759"/>
      <c r="K93" s="759"/>
      <c r="L93" s="759"/>
      <c r="M93" s="759"/>
      <c r="N93" s="759"/>
    </row>
    <row r="94" spans="1:15" ht="17.25" customHeight="1" x14ac:dyDescent="0.3">
      <c r="B94" s="755" t="s">
        <v>331</v>
      </c>
      <c r="C94" s="755"/>
      <c r="D94" s="755"/>
      <c r="E94" s="756" t="s">
        <v>449</v>
      </c>
      <c r="F94" s="756"/>
      <c r="G94" s="756"/>
      <c r="H94" s="756"/>
      <c r="I94" s="756"/>
      <c r="J94" s="756"/>
      <c r="K94" s="756"/>
      <c r="L94" s="756"/>
      <c r="M94" s="756"/>
      <c r="N94" s="756"/>
    </row>
    <row r="95" spans="1:15" ht="17.25" customHeight="1" x14ac:dyDescent="0.3">
      <c r="B95" s="755" t="s">
        <v>332</v>
      </c>
      <c r="C95" s="755"/>
      <c r="D95" s="755"/>
      <c r="E95" s="756" t="s">
        <v>333</v>
      </c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5" ht="17.25" customHeight="1" x14ac:dyDescent="0.3">
      <c r="B96" s="755" t="s">
        <v>334</v>
      </c>
      <c r="C96" s="755"/>
      <c r="D96" s="755"/>
      <c r="E96" s="757" t="s">
        <v>335</v>
      </c>
      <c r="F96" s="757"/>
      <c r="G96" s="757"/>
      <c r="H96" s="757"/>
      <c r="I96" s="757"/>
      <c r="J96" s="757"/>
      <c r="K96" s="757"/>
      <c r="L96" s="757"/>
      <c r="M96" s="757"/>
      <c r="N96" s="757"/>
    </row>
    <row r="97" spans="2:14" ht="17.25" customHeight="1" x14ac:dyDescent="0.3">
      <c r="B97" s="755" t="s">
        <v>336</v>
      </c>
      <c r="C97" s="755"/>
      <c r="D97" s="755"/>
      <c r="E97" s="756" t="s">
        <v>565</v>
      </c>
      <c r="F97" s="756"/>
      <c r="G97" s="756"/>
      <c r="H97" s="756"/>
      <c r="I97" s="756"/>
      <c r="J97" s="756"/>
      <c r="K97" s="756"/>
      <c r="L97" s="756"/>
      <c r="M97" s="756"/>
      <c r="N97" s="756"/>
    </row>
  </sheetData>
  <mergeCells count="193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F30:H30"/>
    <mergeCell ref="J30:L30"/>
    <mergeCell ref="F31:H31"/>
    <mergeCell ref="I34:L36"/>
    <mergeCell ref="F35:H35"/>
    <mergeCell ref="F36:H36"/>
    <mergeCell ref="J31:L31"/>
    <mergeCell ref="M31:M32"/>
    <mergeCell ref="N31:N32"/>
    <mergeCell ref="F32:H32"/>
    <mergeCell ref="J32:L32"/>
    <mergeCell ref="F33:H33"/>
    <mergeCell ref="J33:L33"/>
    <mergeCell ref="M33:M35"/>
    <mergeCell ref="N33:N35"/>
    <mergeCell ref="F34:H34"/>
    <mergeCell ref="B30:D36"/>
    <mergeCell ref="B43:D45"/>
    <mergeCell ref="E43:H43"/>
    <mergeCell ref="I43:L43"/>
    <mergeCell ref="F44:H44"/>
    <mergeCell ref="I44:L44"/>
    <mergeCell ref="F45:H45"/>
    <mergeCell ref="I45:L45"/>
    <mergeCell ref="M37:M39"/>
    <mergeCell ref="N37:N39"/>
    <mergeCell ref="F38:H38"/>
    <mergeCell ref="J38:L38"/>
    <mergeCell ref="F39:H39"/>
    <mergeCell ref="I39:L42"/>
    <mergeCell ref="F40:H40"/>
    <mergeCell ref="F41:H41"/>
    <mergeCell ref="M41:M43"/>
    <mergeCell ref="F42:H42"/>
    <mergeCell ref="B37:D42"/>
    <mergeCell ref="E37:H37"/>
    <mergeCell ref="I37:L37"/>
    <mergeCell ref="B46:D48"/>
    <mergeCell ref="F46:H46"/>
    <mergeCell ref="I46:L46"/>
    <mergeCell ref="M46:M48"/>
    <mergeCell ref="N46:N48"/>
    <mergeCell ref="F47:H47"/>
    <mergeCell ref="I47:L47"/>
    <mergeCell ref="F48:H48"/>
    <mergeCell ref="I48:L48"/>
    <mergeCell ref="B49:D51"/>
    <mergeCell ref="E49:H49"/>
    <mergeCell ref="I49:L49"/>
    <mergeCell ref="M49:M50"/>
    <mergeCell ref="N49:N50"/>
    <mergeCell ref="F50:H50"/>
    <mergeCell ref="J50:L50"/>
    <mergeCell ref="F51:H51"/>
    <mergeCell ref="J51:L51"/>
    <mergeCell ref="B52:D55"/>
    <mergeCell ref="F52:H52"/>
    <mergeCell ref="I52:L55"/>
    <mergeCell ref="M52:M53"/>
    <mergeCell ref="N52:N53"/>
    <mergeCell ref="F53:H53"/>
    <mergeCell ref="F54:H54"/>
    <mergeCell ref="M54:M55"/>
    <mergeCell ref="F55:H55"/>
    <mergeCell ref="B74:D79"/>
    <mergeCell ref="E74:H74"/>
    <mergeCell ref="M58:M59"/>
    <mergeCell ref="B61:D61"/>
    <mergeCell ref="E61:H61"/>
    <mergeCell ref="I61:L61"/>
    <mergeCell ref="B56:D57"/>
    <mergeCell ref="E56:H56"/>
    <mergeCell ref="I56:L56"/>
    <mergeCell ref="J57:L57"/>
    <mergeCell ref="B58:D60"/>
    <mergeCell ref="J58:L58"/>
    <mergeCell ref="E57:H58"/>
    <mergeCell ref="E59:H59"/>
    <mergeCell ref="J59:L59"/>
    <mergeCell ref="E60:H60"/>
    <mergeCell ref="J60:L60"/>
    <mergeCell ref="F84:H84"/>
    <mergeCell ref="F85:H85"/>
    <mergeCell ref="B63:N63"/>
    <mergeCell ref="B64:N64"/>
    <mergeCell ref="B65:D65"/>
    <mergeCell ref="E65:H65"/>
    <mergeCell ref="J65:L65"/>
    <mergeCell ref="B66:D73"/>
    <mergeCell ref="E66:H66"/>
    <mergeCell ref="I66:L66"/>
    <mergeCell ref="M66:M90"/>
    <mergeCell ref="N66:N90"/>
    <mergeCell ref="F70:H70"/>
    <mergeCell ref="J70:L70"/>
    <mergeCell ref="F71:H71"/>
    <mergeCell ref="I71:L73"/>
    <mergeCell ref="F72:H72"/>
    <mergeCell ref="F73:H73"/>
    <mergeCell ref="F67:H67"/>
    <mergeCell ref="J67:L67"/>
    <mergeCell ref="F68:H68"/>
    <mergeCell ref="J68:L68"/>
    <mergeCell ref="F69:H69"/>
    <mergeCell ref="J69:L69"/>
    <mergeCell ref="B86:D87"/>
    <mergeCell ref="E86:H86"/>
    <mergeCell ref="I86:L86"/>
    <mergeCell ref="J87:L87"/>
    <mergeCell ref="B88:D90"/>
    <mergeCell ref="J88:L88"/>
    <mergeCell ref="E87:H88"/>
    <mergeCell ref="E89:H89"/>
    <mergeCell ref="I74:L74"/>
    <mergeCell ref="F75:H75"/>
    <mergeCell ref="J75:L75"/>
    <mergeCell ref="F76:H76"/>
    <mergeCell ref="I76:L79"/>
    <mergeCell ref="F77:H77"/>
    <mergeCell ref="F78:H78"/>
    <mergeCell ref="F79:H79"/>
    <mergeCell ref="B80:D85"/>
    <mergeCell ref="E80:H80"/>
    <mergeCell ref="I80:L80"/>
    <mergeCell ref="F81:H81"/>
    <mergeCell ref="J81:L81"/>
    <mergeCell ref="F82:H82"/>
    <mergeCell ref="I82:L85"/>
    <mergeCell ref="F83:H83"/>
    <mergeCell ref="J89:L89"/>
    <mergeCell ref="E90:H90"/>
    <mergeCell ref="J90:L90"/>
    <mergeCell ref="B95:D95"/>
    <mergeCell ref="E95:N95"/>
    <mergeCell ref="B96:D96"/>
    <mergeCell ref="E96:N96"/>
    <mergeCell ref="B97:D97"/>
    <mergeCell ref="E97:N97"/>
    <mergeCell ref="B91:D91"/>
    <mergeCell ref="E91:H91"/>
    <mergeCell ref="I91:L91"/>
    <mergeCell ref="B93:N93"/>
    <mergeCell ref="B94:D94"/>
    <mergeCell ref="E94:N94"/>
  </mergeCells>
  <phoneticPr fontId="1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07C6F-B28C-439D-921F-C0406FD5A05A}">
  <dimension ref="A1:P98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522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380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381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384</v>
      </c>
      <c r="C9" s="1043" t="s">
        <v>478</v>
      </c>
      <c r="D9" s="1044"/>
      <c r="E9" s="1044"/>
      <c r="F9" s="1044"/>
      <c r="G9" s="1044"/>
      <c r="H9" s="1044"/>
      <c r="I9" s="1044"/>
      <c r="J9" s="1044"/>
      <c r="K9" s="1044"/>
      <c r="L9" s="1044"/>
      <c r="M9" s="1044"/>
      <c r="N9" s="1045"/>
      <c r="O9" s="83"/>
    </row>
    <row r="10" spans="1:15" ht="17.25" customHeight="1" x14ac:dyDescent="0.3">
      <c r="B10" s="48" t="s">
        <v>385</v>
      </c>
      <c r="C10" s="1046" t="s">
        <v>479</v>
      </c>
      <c r="D10" s="1046"/>
      <c r="E10" s="1046"/>
      <c r="F10" s="1046"/>
      <c r="G10" s="1046"/>
      <c r="H10" s="1046"/>
      <c r="I10" s="1046"/>
      <c r="J10" s="1046"/>
      <c r="K10" s="1046"/>
      <c r="L10" s="1046"/>
      <c r="M10" s="1046"/>
      <c r="N10" s="1046"/>
      <c r="O10" s="52"/>
    </row>
    <row r="11" spans="1:15" ht="17.25" customHeight="1" x14ac:dyDescent="0.3">
      <c r="B11" s="53" t="s">
        <v>386</v>
      </c>
      <c r="C11" s="1046" t="s">
        <v>564</v>
      </c>
      <c r="D11" s="1046"/>
      <c r="E11" s="1046"/>
      <c r="F11" s="1046"/>
      <c r="G11" s="1046"/>
      <c r="H11" s="1046"/>
      <c r="I11" s="1046"/>
      <c r="J11" s="1046"/>
      <c r="K11" s="1046"/>
      <c r="L11" s="1046"/>
      <c r="M11" s="1046"/>
      <c r="N11" s="1046"/>
      <c r="O11" s="52"/>
    </row>
    <row r="12" spans="1:15" ht="17.25" customHeight="1" x14ac:dyDescent="0.3">
      <c r="B12" s="53" t="s">
        <v>256</v>
      </c>
      <c r="C12" s="743" t="s">
        <v>359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258</v>
      </c>
      <c r="D13" s="55" t="s">
        <v>259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260</v>
      </c>
      <c r="E14" s="714" t="s">
        <v>363</v>
      </c>
      <c r="F14" s="714"/>
      <c r="G14" s="954" t="s">
        <v>261</v>
      </c>
      <c r="H14" s="955"/>
      <c r="I14" s="955"/>
      <c r="J14" s="955"/>
      <c r="K14" s="955"/>
      <c r="L14" s="955"/>
      <c r="M14" s="955"/>
      <c r="N14" s="956"/>
      <c r="O14" s="56"/>
    </row>
    <row r="15" spans="1:15" ht="17.25" customHeight="1" x14ac:dyDescent="0.3">
      <c r="B15" s="721"/>
      <c r="C15" s="890"/>
      <c r="D15" s="57" t="s">
        <v>262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263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265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267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268</v>
      </c>
      <c r="D19" s="57" t="s">
        <v>457</v>
      </c>
      <c r="E19" s="714" t="s">
        <v>363</v>
      </c>
      <c r="F19" s="714"/>
      <c r="G19" s="715" t="s">
        <v>801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458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271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402</v>
      </c>
      <c r="N21" s="58" t="s">
        <v>403</v>
      </c>
      <c r="O21" s="59"/>
    </row>
    <row r="22" spans="1:15" ht="17.25" customHeight="1" x14ac:dyDescent="0.3">
      <c r="B22" s="721"/>
      <c r="C22" s="724" t="s">
        <v>276</v>
      </c>
      <c r="D22" s="724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480</v>
      </c>
      <c r="N22" s="711" t="s">
        <v>405</v>
      </c>
      <c r="O22" s="62"/>
    </row>
    <row r="23" spans="1:15" ht="17.25" customHeight="1" x14ac:dyDescent="0.3">
      <c r="B23" s="706"/>
      <c r="C23" s="724" t="s">
        <v>278</v>
      </c>
      <c r="D23" s="724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279</v>
      </c>
      <c r="C24" s="724" t="s">
        <v>280</v>
      </c>
      <c r="D24" s="724"/>
      <c r="E24" s="305" t="s">
        <v>409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24" t="s">
        <v>282</v>
      </c>
      <c r="D25" s="724"/>
      <c r="E25" s="733" t="s">
        <v>482</v>
      </c>
      <c r="F25" s="734"/>
      <c r="G25" s="734"/>
      <c r="H25" s="734"/>
      <c r="I25" s="734"/>
      <c r="J25" s="734"/>
      <c r="K25" s="734"/>
      <c r="L25" s="734"/>
      <c r="M25" s="734"/>
      <c r="N25" s="735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283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284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274</v>
      </c>
      <c r="N29" s="66" t="s">
        <v>275</v>
      </c>
      <c r="O29" s="67"/>
    </row>
    <row r="30" spans="1:15" ht="17.25" customHeight="1" x14ac:dyDescent="0.3">
      <c r="B30" s="887" t="s">
        <v>349</v>
      </c>
      <c r="C30" s="888"/>
      <c r="D30" s="889"/>
      <c r="E30" s="925">
        <v>0</v>
      </c>
      <c r="F30" s="926"/>
      <c r="G30" s="926"/>
      <c r="H30" s="927"/>
      <c r="I30" s="683">
        <v>0</v>
      </c>
      <c r="J30" s="684"/>
      <c r="K30" s="684"/>
      <c r="L30" s="685"/>
      <c r="M30" s="68"/>
      <c r="N30" s="69"/>
      <c r="O30" s="70"/>
    </row>
    <row r="31" spans="1:15" ht="17.25" customHeight="1" x14ac:dyDescent="0.3">
      <c r="B31" s="887"/>
      <c r="C31" s="888"/>
      <c r="D31" s="889"/>
      <c r="E31" s="110" t="s">
        <v>286</v>
      </c>
      <c r="F31" s="686">
        <v>0</v>
      </c>
      <c r="G31" s="686"/>
      <c r="H31" s="687"/>
      <c r="I31" s="110" t="s">
        <v>286</v>
      </c>
      <c r="J31" s="635" t="s">
        <v>515</v>
      </c>
      <c r="K31" s="635"/>
      <c r="L31" s="636"/>
      <c r="M31" s="71" t="s">
        <v>287</v>
      </c>
      <c r="N31" s="71" t="s">
        <v>288</v>
      </c>
      <c r="O31" s="70"/>
    </row>
    <row r="32" spans="1:15" ht="17.25" customHeight="1" x14ac:dyDescent="0.3">
      <c r="B32" s="887"/>
      <c r="C32" s="888"/>
      <c r="D32" s="88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563" t="s">
        <v>459</v>
      </c>
      <c r="N32" s="563" t="s">
        <v>291</v>
      </c>
      <c r="O32" s="70"/>
    </row>
    <row r="33" spans="2:16" ht="17.25" customHeight="1" x14ac:dyDescent="0.3">
      <c r="B33" s="887"/>
      <c r="C33" s="888"/>
      <c r="D33" s="88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563"/>
      <c r="N33" s="583"/>
      <c r="O33" s="70"/>
    </row>
    <row r="34" spans="2:16" ht="17.25" customHeight="1" x14ac:dyDescent="0.3">
      <c r="B34" s="887"/>
      <c r="C34" s="888"/>
      <c r="D34" s="889"/>
      <c r="E34" s="110" t="s">
        <v>294</v>
      </c>
      <c r="F34" s="664">
        <v>0</v>
      </c>
      <c r="G34" s="664"/>
      <c r="H34" s="665"/>
      <c r="I34" s="110" t="s">
        <v>294</v>
      </c>
      <c r="J34" s="666">
        <v>0</v>
      </c>
      <c r="K34" s="666"/>
      <c r="L34" s="667"/>
      <c r="M34" s="498" t="s">
        <v>295</v>
      </c>
      <c r="N34" s="498" t="s">
        <v>296</v>
      </c>
      <c r="O34" s="70"/>
    </row>
    <row r="35" spans="2:16" ht="17.25" customHeight="1" x14ac:dyDescent="0.3">
      <c r="B35" s="887"/>
      <c r="C35" s="888"/>
      <c r="D35" s="889"/>
      <c r="E35" s="110" t="s">
        <v>297</v>
      </c>
      <c r="F35" s="690">
        <v>0</v>
      </c>
      <c r="G35" s="690"/>
      <c r="H35" s="691"/>
      <c r="I35" s="692" t="s">
        <v>298</v>
      </c>
      <c r="J35" s="693"/>
      <c r="K35" s="693"/>
      <c r="L35" s="694"/>
      <c r="M35" s="498"/>
      <c r="N35" s="563"/>
      <c r="O35" s="70"/>
    </row>
    <row r="36" spans="2:16" ht="17.25" customHeight="1" x14ac:dyDescent="0.3">
      <c r="B36" s="887"/>
      <c r="C36" s="888"/>
      <c r="D36" s="889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563"/>
      <c r="O36" s="70"/>
    </row>
    <row r="37" spans="2:16" ht="17.25" customHeight="1" x14ac:dyDescent="0.3">
      <c r="B37" s="887"/>
      <c r="C37" s="888"/>
      <c r="D37" s="889"/>
      <c r="E37" s="110" t="s">
        <v>300</v>
      </c>
      <c r="F37" s="703">
        <v>0</v>
      </c>
      <c r="G37" s="703"/>
      <c r="H37" s="704"/>
      <c r="I37" s="698"/>
      <c r="J37" s="699"/>
      <c r="K37" s="699"/>
      <c r="L37" s="700"/>
      <c r="M37" s="72"/>
      <c r="N37" s="73"/>
      <c r="O37" s="70"/>
    </row>
    <row r="38" spans="2:16" ht="17.25" customHeight="1" x14ac:dyDescent="0.3">
      <c r="B38" s="777" t="s">
        <v>360</v>
      </c>
      <c r="C38" s="778"/>
      <c r="D38" s="779"/>
      <c r="E38" s="593">
        <v>0</v>
      </c>
      <c r="F38" s="594"/>
      <c r="G38" s="594"/>
      <c r="H38" s="595"/>
      <c r="I38" s="845">
        <v>0</v>
      </c>
      <c r="J38" s="790"/>
      <c r="K38" s="790"/>
      <c r="L38" s="791"/>
      <c r="M38" s="563" t="s">
        <v>634</v>
      </c>
      <c r="N38" s="566" t="s">
        <v>302</v>
      </c>
      <c r="O38" s="70"/>
    </row>
    <row r="39" spans="2:16" ht="17.25" customHeight="1" x14ac:dyDescent="0.3">
      <c r="B39" s="780"/>
      <c r="C39" s="781"/>
      <c r="D39" s="782"/>
      <c r="E39" s="113" t="s">
        <v>286</v>
      </c>
      <c r="F39" s="557">
        <v>0</v>
      </c>
      <c r="G39" s="557"/>
      <c r="H39" s="558"/>
      <c r="I39" s="111" t="s">
        <v>286</v>
      </c>
      <c r="J39" s="559">
        <v>0</v>
      </c>
      <c r="K39" s="559"/>
      <c r="L39" s="560"/>
      <c r="M39" s="563"/>
      <c r="N39" s="566"/>
      <c r="O39" s="70"/>
    </row>
    <row r="40" spans="2:16" ht="17.25" customHeight="1" x14ac:dyDescent="0.3">
      <c r="B40" s="780"/>
      <c r="C40" s="781"/>
      <c r="D40" s="782"/>
      <c r="E40" s="113" t="s">
        <v>289</v>
      </c>
      <c r="F40" s="561">
        <v>0</v>
      </c>
      <c r="G40" s="561"/>
      <c r="H40" s="562"/>
      <c r="I40" s="793" t="s">
        <v>304</v>
      </c>
      <c r="J40" s="912"/>
      <c r="K40" s="912"/>
      <c r="L40" s="913"/>
      <c r="M40" s="563"/>
      <c r="N40" s="566"/>
      <c r="O40" s="70"/>
    </row>
    <row r="41" spans="2:16" ht="17.25" customHeight="1" x14ac:dyDescent="0.3">
      <c r="B41" s="780"/>
      <c r="C41" s="781"/>
      <c r="D41" s="782"/>
      <c r="E41" s="113" t="s">
        <v>292</v>
      </c>
      <c r="F41" s="624">
        <v>0</v>
      </c>
      <c r="G41" s="624"/>
      <c r="H41" s="625"/>
      <c r="I41" s="796"/>
      <c r="J41" s="914"/>
      <c r="K41" s="914"/>
      <c r="L41" s="915"/>
      <c r="M41" s="74"/>
      <c r="N41" s="74"/>
      <c r="O41" s="70"/>
    </row>
    <row r="42" spans="2:16" ht="17.25" customHeight="1" x14ac:dyDescent="0.3">
      <c r="B42" s="780"/>
      <c r="C42" s="781"/>
      <c r="D42" s="782"/>
      <c r="E42" s="113" t="s">
        <v>294</v>
      </c>
      <c r="F42" s="547">
        <v>0</v>
      </c>
      <c r="G42" s="547"/>
      <c r="H42" s="548"/>
      <c r="I42" s="796"/>
      <c r="J42" s="914"/>
      <c r="K42" s="914"/>
      <c r="L42" s="915"/>
      <c r="M42" s="563" t="s">
        <v>636</v>
      </c>
      <c r="N42" s="74"/>
      <c r="O42" s="70"/>
    </row>
    <row r="43" spans="2:16" ht="17.25" customHeight="1" x14ac:dyDescent="0.3">
      <c r="B43" s="783"/>
      <c r="C43" s="784"/>
      <c r="D43" s="785"/>
      <c r="E43" s="113" t="s">
        <v>297</v>
      </c>
      <c r="F43" s="549">
        <v>0</v>
      </c>
      <c r="G43" s="549"/>
      <c r="H43" s="550"/>
      <c r="I43" s="916"/>
      <c r="J43" s="917"/>
      <c r="K43" s="917"/>
      <c r="L43" s="918"/>
      <c r="M43" s="563"/>
      <c r="N43" s="74"/>
      <c r="O43" s="70"/>
    </row>
    <row r="44" spans="2:16" ht="17.25" customHeight="1" x14ac:dyDescent="0.3">
      <c r="B44" s="626" t="s">
        <v>361</v>
      </c>
      <c r="C44" s="627"/>
      <c r="D44" s="628"/>
      <c r="E44" s="879">
        <v>0</v>
      </c>
      <c r="F44" s="880"/>
      <c r="G44" s="880"/>
      <c r="H44" s="881"/>
      <c r="I44" s="554" t="s">
        <v>518</v>
      </c>
      <c r="J44" s="555"/>
      <c r="K44" s="555"/>
      <c r="L44" s="556"/>
      <c r="M44" s="563"/>
      <c r="N44" s="74"/>
      <c r="O44" s="70"/>
      <c r="P44" s="92"/>
    </row>
    <row r="45" spans="2:16" ht="17.25" customHeight="1" x14ac:dyDescent="0.3">
      <c r="B45" s="629"/>
      <c r="C45" s="630"/>
      <c r="D45" s="631"/>
      <c r="E45" s="111" t="s">
        <v>286</v>
      </c>
      <c r="F45" s="643">
        <v>0</v>
      </c>
      <c r="G45" s="643"/>
      <c r="H45" s="644"/>
      <c r="I45" s="866" t="s">
        <v>352</v>
      </c>
      <c r="J45" s="866"/>
      <c r="K45" s="866"/>
      <c r="L45" s="866"/>
      <c r="M45" s="75" t="s">
        <v>307</v>
      </c>
      <c r="N45" s="76" t="s">
        <v>307</v>
      </c>
      <c r="O45" s="70"/>
    </row>
    <row r="46" spans="2:16" ht="17.25" customHeight="1" x14ac:dyDescent="0.3">
      <c r="B46" s="629"/>
      <c r="C46" s="630"/>
      <c r="D46" s="631"/>
      <c r="E46" s="111" t="s">
        <v>289</v>
      </c>
      <c r="F46" s="885" t="s">
        <v>810</v>
      </c>
      <c r="G46" s="885"/>
      <c r="H46" s="886"/>
      <c r="I46" s="866" t="s">
        <v>353</v>
      </c>
      <c r="J46" s="866"/>
      <c r="K46" s="866"/>
      <c r="L46" s="866"/>
      <c r="M46" s="71" t="s">
        <v>308</v>
      </c>
      <c r="N46" s="71" t="s">
        <v>309</v>
      </c>
      <c r="O46" s="70"/>
    </row>
    <row r="47" spans="2:16" ht="17.25" customHeight="1" x14ac:dyDescent="0.3">
      <c r="B47" s="637" t="s">
        <v>354</v>
      </c>
      <c r="C47" s="638"/>
      <c r="D47" s="639"/>
      <c r="E47" s="111" t="s">
        <v>292</v>
      </c>
      <c r="F47" s="569" t="s">
        <v>808</v>
      </c>
      <c r="G47" s="569"/>
      <c r="H47" s="570"/>
      <c r="I47" s="867" t="s">
        <v>814</v>
      </c>
      <c r="J47" s="867"/>
      <c r="K47" s="867"/>
      <c r="L47" s="867"/>
      <c r="M47" s="563" t="s">
        <v>603</v>
      </c>
      <c r="N47" s="563" t="s">
        <v>311</v>
      </c>
      <c r="O47" s="70"/>
    </row>
    <row r="48" spans="2:16" ht="17.25" customHeight="1" x14ac:dyDescent="0.3">
      <c r="B48" s="637"/>
      <c r="C48" s="638"/>
      <c r="D48" s="639"/>
      <c r="E48" s="111" t="s">
        <v>294</v>
      </c>
      <c r="F48" s="547" t="s">
        <v>809</v>
      </c>
      <c r="G48" s="547"/>
      <c r="H48" s="548"/>
      <c r="I48" s="867"/>
      <c r="J48" s="867"/>
      <c r="K48" s="867"/>
      <c r="L48" s="867"/>
      <c r="M48" s="563"/>
      <c r="N48" s="563"/>
      <c r="O48" s="70"/>
    </row>
    <row r="49" spans="1:15" ht="17.25" customHeight="1" x14ac:dyDescent="0.3">
      <c r="B49" s="640"/>
      <c r="C49" s="641"/>
      <c r="D49" s="642"/>
      <c r="E49" s="111" t="s">
        <v>297</v>
      </c>
      <c r="F49" s="868">
        <v>0</v>
      </c>
      <c r="G49" s="868"/>
      <c r="H49" s="869"/>
      <c r="I49" s="867"/>
      <c r="J49" s="867"/>
      <c r="K49" s="867"/>
      <c r="L49" s="867"/>
      <c r="M49" s="563"/>
      <c r="N49" s="563"/>
      <c r="O49" s="70"/>
    </row>
    <row r="50" spans="1:15" ht="17.25" customHeight="1" x14ac:dyDescent="0.3">
      <c r="B50" s="870" t="s">
        <v>362</v>
      </c>
      <c r="C50" s="871"/>
      <c r="D50" s="872"/>
      <c r="E50" s="876">
        <v>0</v>
      </c>
      <c r="F50" s="877"/>
      <c r="G50" s="877"/>
      <c r="H50" s="878"/>
      <c r="I50" s="848">
        <v>0</v>
      </c>
      <c r="J50" s="849"/>
      <c r="K50" s="849"/>
      <c r="L50" s="850"/>
      <c r="M50" s="498" t="s">
        <v>605</v>
      </c>
      <c r="N50" s="498" t="s">
        <v>313</v>
      </c>
      <c r="O50" s="70"/>
    </row>
    <row r="51" spans="1:15" ht="17.25" customHeight="1" x14ac:dyDescent="0.3">
      <c r="B51" s="873"/>
      <c r="C51" s="874"/>
      <c r="D51" s="875"/>
      <c r="E51" s="112" t="s">
        <v>286</v>
      </c>
      <c r="F51" s="608">
        <v>0</v>
      </c>
      <c r="G51" s="608"/>
      <c r="H51" s="609"/>
      <c r="I51" s="112" t="s">
        <v>286</v>
      </c>
      <c r="J51" s="610">
        <v>0</v>
      </c>
      <c r="K51" s="610"/>
      <c r="L51" s="611"/>
      <c r="M51" s="583"/>
      <c r="N51" s="498"/>
      <c r="O51" s="70"/>
    </row>
    <row r="52" spans="1:15" ht="17.25" customHeight="1" x14ac:dyDescent="0.3">
      <c r="B52" s="873"/>
      <c r="C52" s="874"/>
      <c r="D52" s="875"/>
      <c r="E52" s="112" t="s">
        <v>289</v>
      </c>
      <c r="F52" s="612">
        <v>0</v>
      </c>
      <c r="G52" s="612"/>
      <c r="H52" s="613"/>
      <c r="I52" s="112" t="s">
        <v>289</v>
      </c>
      <c r="J52" s="852">
        <v>0</v>
      </c>
      <c r="K52" s="852"/>
      <c r="L52" s="853"/>
      <c r="M52" s="75"/>
      <c r="N52" s="72"/>
      <c r="O52" s="70"/>
    </row>
    <row r="53" spans="1:15" ht="17.25" customHeight="1" x14ac:dyDescent="0.3">
      <c r="B53" s="854" t="s">
        <v>762</v>
      </c>
      <c r="C53" s="855"/>
      <c r="D53" s="856"/>
      <c r="E53" s="112" t="s">
        <v>292</v>
      </c>
      <c r="F53" s="577">
        <v>0</v>
      </c>
      <c r="G53" s="577"/>
      <c r="H53" s="578"/>
      <c r="I53" s="900" t="s">
        <v>517</v>
      </c>
      <c r="J53" s="901"/>
      <c r="K53" s="901"/>
      <c r="L53" s="902"/>
      <c r="M53" s="563" t="s">
        <v>764</v>
      </c>
      <c r="N53" s="623" t="s">
        <v>315</v>
      </c>
      <c r="O53" s="70"/>
    </row>
    <row r="54" spans="1:15" ht="17.25" customHeight="1" x14ac:dyDescent="0.3">
      <c r="B54" s="854"/>
      <c r="C54" s="855"/>
      <c r="D54" s="856"/>
      <c r="E54" s="112" t="s">
        <v>294</v>
      </c>
      <c r="F54" s="846">
        <v>0</v>
      </c>
      <c r="G54" s="846"/>
      <c r="H54" s="847"/>
      <c r="I54" s="860"/>
      <c r="J54" s="861"/>
      <c r="K54" s="861"/>
      <c r="L54" s="862"/>
      <c r="M54" s="563"/>
      <c r="N54" s="623"/>
      <c r="O54" s="70"/>
    </row>
    <row r="55" spans="1:15" ht="17.25" customHeight="1" x14ac:dyDescent="0.3">
      <c r="B55" s="854"/>
      <c r="C55" s="855"/>
      <c r="D55" s="856"/>
      <c r="E55" s="112" t="s">
        <v>297</v>
      </c>
      <c r="F55" s="579">
        <v>0</v>
      </c>
      <c r="G55" s="579"/>
      <c r="H55" s="580"/>
      <c r="I55" s="860"/>
      <c r="J55" s="861"/>
      <c r="K55" s="861"/>
      <c r="L55" s="862"/>
      <c r="M55" s="498" t="s">
        <v>765</v>
      </c>
      <c r="N55" s="77"/>
      <c r="O55" s="70"/>
    </row>
    <row r="56" spans="1:15" ht="17.25" customHeight="1" x14ac:dyDescent="0.3">
      <c r="B56" s="857"/>
      <c r="C56" s="858"/>
      <c r="D56" s="859"/>
      <c r="E56" s="112" t="s">
        <v>299</v>
      </c>
      <c r="F56" s="581">
        <v>0</v>
      </c>
      <c r="G56" s="581"/>
      <c r="H56" s="582"/>
      <c r="I56" s="863"/>
      <c r="J56" s="864"/>
      <c r="K56" s="864"/>
      <c r="L56" s="865"/>
      <c r="M56" s="583"/>
      <c r="N56" s="77"/>
      <c r="O56" s="70"/>
    </row>
    <row r="57" spans="1:15" ht="17.25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73"/>
      <c r="O57" s="70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318</v>
      </c>
      <c r="N59" s="77"/>
      <c r="O59" s="70"/>
    </row>
    <row r="60" spans="1:15" ht="17.25" customHeight="1" x14ac:dyDescent="0.3">
      <c r="B60" s="525"/>
      <c r="C60" s="523"/>
      <c r="D60" s="524"/>
      <c r="E60" s="541" t="s">
        <v>771</v>
      </c>
      <c r="F60" s="542"/>
      <c r="G60" s="542"/>
      <c r="H60" s="543"/>
      <c r="I60" s="235"/>
      <c r="J60" s="531" t="s">
        <v>805</v>
      </c>
      <c r="K60" s="531"/>
      <c r="L60" s="532"/>
      <c r="M60" s="583"/>
      <c r="N60" s="73"/>
      <c r="O60" s="70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773</v>
      </c>
      <c r="K61" s="533"/>
      <c r="L61" s="534"/>
      <c r="M61" s="78"/>
      <c r="N61" s="78"/>
      <c r="O61" s="70"/>
    </row>
    <row r="62" spans="1:15" ht="17.25" customHeight="1" x14ac:dyDescent="0.3">
      <c r="B62" s="499" t="s">
        <v>319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591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769" t="s">
        <v>284</v>
      </c>
      <c r="C66" s="769"/>
      <c r="D66" s="769"/>
      <c r="E66" s="433" t="s">
        <v>272</v>
      </c>
      <c r="F66" s="434"/>
      <c r="G66" s="434"/>
      <c r="H66" s="435"/>
      <c r="I66" s="119"/>
      <c r="J66" s="435" t="s">
        <v>273</v>
      </c>
      <c r="K66" s="769"/>
      <c r="L66" s="769"/>
      <c r="M66" s="80" t="s">
        <v>274</v>
      </c>
      <c r="N66" s="102" t="s">
        <v>275</v>
      </c>
    </row>
    <row r="67" spans="2:14" ht="17.25" customHeight="1" x14ac:dyDescent="0.3">
      <c r="B67" s="773" t="s">
        <v>322</v>
      </c>
      <c r="C67" s="773"/>
      <c r="D67" s="773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763" t="s">
        <v>323</v>
      </c>
      <c r="N67" s="766" t="s">
        <v>323</v>
      </c>
    </row>
    <row r="68" spans="2:14" ht="17.25" customHeight="1" x14ac:dyDescent="0.3">
      <c r="B68" s="773"/>
      <c r="C68" s="773"/>
      <c r="D68" s="773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764"/>
      <c r="N68" s="766"/>
    </row>
    <row r="69" spans="2:14" ht="17.25" customHeight="1" x14ac:dyDescent="0.3">
      <c r="B69" s="773"/>
      <c r="C69" s="773"/>
      <c r="D69" s="773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764"/>
      <c r="N69" s="766"/>
    </row>
    <row r="70" spans="2:14" ht="17.25" customHeight="1" x14ac:dyDescent="0.3">
      <c r="B70" s="773"/>
      <c r="C70" s="773"/>
      <c r="D70" s="773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764"/>
      <c r="N70" s="766"/>
    </row>
    <row r="71" spans="2:14" ht="17.25" customHeight="1" x14ac:dyDescent="0.3">
      <c r="B71" s="773"/>
      <c r="C71" s="773"/>
      <c r="D71" s="773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764"/>
      <c r="N71" s="766"/>
    </row>
    <row r="72" spans="2:14" ht="17.25" customHeight="1" x14ac:dyDescent="0.3">
      <c r="B72" s="773"/>
      <c r="C72" s="773"/>
      <c r="D72" s="773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764"/>
      <c r="N72" s="766"/>
    </row>
    <row r="73" spans="2:14" ht="17.25" customHeight="1" x14ac:dyDescent="0.3">
      <c r="B73" s="773"/>
      <c r="C73" s="773"/>
      <c r="D73" s="773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764"/>
      <c r="N73" s="766"/>
    </row>
    <row r="74" spans="2:14" ht="17.25" customHeight="1" x14ac:dyDescent="0.3">
      <c r="B74" s="773"/>
      <c r="C74" s="773"/>
      <c r="D74" s="773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764"/>
      <c r="N74" s="766"/>
    </row>
    <row r="75" spans="2:14" ht="17.25" customHeight="1" x14ac:dyDescent="0.3">
      <c r="B75" s="762" t="s">
        <v>325</v>
      </c>
      <c r="C75" s="762"/>
      <c r="D75" s="762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764"/>
      <c r="N75" s="766"/>
    </row>
    <row r="76" spans="2:14" ht="17.25" customHeight="1" x14ac:dyDescent="0.3">
      <c r="B76" s="762"/>
      <c r="C76" s="762"/>
      <c r="D76" s="762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764"/>
      <c r="N76" s="766"/>
    </row>
    <row r="77" spans="2:14" ht="17.25" customHeight="1" x14ac:dyDescent="0.3">
      <c r="B77" s="762"/>
      <c r="C77" s="762"/>
      <c r="D77" s="762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764"/>
      <c r="N77" s="766"/>
    </row>
    <row r="78" spans="2:14" ht="17.25" customHeight="1" x14ac:dyDescent="0.3">
      <c r="B78" s="762"/>
      <c r="C78" s="762"/>
      <c r="D78" s="762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764"/>
      <c r="N78" s="766"/>
    </row>
    <row r="79" spans="2:14" ht="17.25" customHeight="1" x14ac:dyDescent="0.3">
      <c r="B79" s="762"/>
      <c r="C79" s="762"/>
      <c r="D79" s="762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764"/>
      <c r="N79" s="766"/>
    </row>
    <row r="80" spans="2:14" ht="17.25" customHeight="1" x14ac:dyDescent="0.3">
      <c r="B80" s="762"/>
      <c r="C80" s="762"/>
      <c r="D80" s="762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764"/>
      <c r="N80" s="766"/>
    </row>
    <row r="81" spans="1:15" ht="17.25" customHeight="1" x14ac:dyDescent="0.3">
      <c r="B81" s="761" t="s">
        <v>327</v>
      </c>
      <c r="C81" s="761"/>
      <c r="D81" s="761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764"/>
      <c r="N81" s="766"/>
    </row>
    <row r="82" spans="1:15" ht="17.25" customHeight="1" x14ac:dyDescent="0.3">
      <c r="B82" s="761"/>
      <c r="C82" s="761"/>
      <c r="D82" s="761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764"/>
      <c r="N82" s="766"/>
    </row>
    <row r="83" spans="1:15" ht="17.25" customHeight="1" x14ac:dyDescent="0.3">
      <c r="B83" s="761"/>
      <c r="C83" s="761"/>
      <c r="D83" s="761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764"/>
      <c r="N83" s="766"/>
    </row>
    <row r="84" spans="1:15" ht="17.25" customHeight="1" x14ac:dyDescent="0.3">
      <c r="B84" s="761"/>
      <c r="C84" s="761"/>
      <c r="D84" s="761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764"/>
      <c r="N84" s="766"/>
    </row>
    <row r="85" spans="1:15" ht="17.25" customHeight="1" x14ac:dyDescent="0.3">
      <c r="B85" s="761"/>
      <c r="C85" s="761"/>
      <c r="D85" s="761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764"/>
      <c r="N85" s="766"/>
    </row>
    <row r="86" spans="1:15" ht="17.25" customHeight="1" x14ac:dyDescent="0.3">
      <c r="B86" s="761"/>
      <c r="C86" s="761"/>
      <c r="D86" s="761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764"/>
      <c r="N86" s="766"/>
    </row>
    <row r="87" spans="1:15" ht="17.25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764"/>
      <c r="N87" s="766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764"/>
      <c r="N88" s="766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764"/>
      <c r="N89" s="766"/>
    </row>
    <row r="90" spans="1:15" ht="17.25" customHeight="1" x14ac:dyDescent="0.3">
      <c r="B90" s="348"/>
      <c r="C90" s="346"/>
      <c r="D90" s="347"/>
      <c r="E90" s="360" t="s">
        <v>770</v>
      </c>
      <c r="F90" s="361"/>
      <c r="G90" s="361"/>
      <c r="H90" s="362"/>
      <c r="I90" s="239"/>
      <c r="J90" s="363" t="s">
        <v>805</v>
      </c>
      <c r="K90" s="363"/>
      <c r="L90" s="364"/>
      <c r="M90" s="764"/>
      <c r="N90" s="766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806</v>
      </c>
      <c r="K91" s="365"/>
      <c r="L91" s="366"/>
      <c r="M91" s="765"/>
      <c r="N91" s="766"/>
    </row>
    <row r="92" spans="1:15" ht="17.25" customHeight="1" x14ac:dyDescent="0.3">
      <c r="B92" s="758" t="s">
        <v>329</v>
      </c>
      <c r="C92" s="758"/>
      <c r="D92" s="758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9" t="s">
        <v>330</v>
      </c>
      <c r="C94" s="759"/>
      <c r="D94" s="759"/>
      <c r="E94" s="759"/>
      <c r="F94" s="759"/>
      <c r="G94" s="759"/>
      <c r="H94" s="759"/>
      <c r="I94" s="759"/>
      <c r="J94" s="759"/>
      <c r="K94" s="759"/>
      <c r="L94" s="759"/>
      <c r="M94" s="759"/>
      <c r="N94" s="759"/>
    </row>
    <row r="95" spans="1:15" ht="17.25" customHeight="1" x14ac:dyDescent="0.3">
      <c r="B95" s="755" t="s">
        <v>331</v>
      </c>
      <c r="C95" s="755"/>
      <c r="D95" s="755"/>
      <c r="E95" s="756" t="s">
        <v>449</v>
      </c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5" ht="17.25" customHeight="1" x14ac:dyDescent="0.3">
      <c r="B96" s="755" t="s">
        <v>332</v>
      </c>
      <c r="C96" s="755"/>
      <c r="D96" s="755"/>
      <c r="E96" s="756" t="s">
        <v>333</v>
      </c>
      <c r="F96" s="756"/>
      <c r="G96" s="756"/>
      <c r="H96" s="756"/>
      <c r="I96" s="756"/>
      <c r="J96" s="756"/>
      <c r="K96" s="756"/>
      <c r="L96" s="756"/>
      <c r="M96" s="756"/>
      <c r="N96" s="756"/>
    </row>
    <row r="97" spans="2:14" ht="17.25" customHeight="1" x14ac:dyDescent="0.3">
      <c r="B97" s="755" t="s">
        <v>334</v>
      </c>
      <c r="C97" s="755"/>
      <c r="D97" s="755"/>
      <c r="E97" s="757" t="s">
        <v>335</v>
      </c>
      <c r="F97" s="757"/>
      <c r="G97" s="757"/>
      <c r="H97" s="757"/>
      <c r="I97" s="757"/>
      <c r="J97" s="757"/>
      <c r="K97" s="757"/>
      <c r="L97" s="757"/>
      <c r="M97" s="757"/>
      <c r="N97" s="757"/>
    </row>
    <row r="98" spans="2:14" ht="17.25" customHeight="1" x14ac:dyDescent="0.3">
      <c r="B98" s="755" t="s">
        <v>336</v>
      </c>
      <c r="C98" s="755"/>
      <c r="D98" s="755"/>
      <c r="E98" s="756" t="s">
        <v>565</v>
      </c>
      <c r="F98" s="756"/>
      <c r="G98" s="756"/>
      <c r="H98" s="756"/>
      <c r="I98" s="756"/>
      <c r="J98" s="756"/>
      <c r="K98" s="756"/>
      <c r="L98" s="756"/>
      <c r="M98" s="756"/>
      <c r="N98" s="756"/>
    </row>
  </sheetData>
  <mergeCells count="195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6"/>
    <mergeCell ref="M53:M54"/>
    <mergeCell ref="N53:N54"/>
    <mergeCell ref="F54:H54"/>
    <mergeCell ref="F55:H55"/>
    <mergeCell ref="M55:M56"/>
    <mergeCell ref="F56:H56"/>
    <mergeCell ref="I53:L56"/>
    <mergeCell ref="E44:H44"/>
    <mergeCell ref="I44:L44"/>
    <mergeCell ref="F45:H45"/>
    <mergeCell ref="F46:H46"/>
    <mergeCell ref="F47:H47"/>
    <mergeCell ref="J51:L51"/>
    <mergeCell ref="I45:L45"/>
    <mergeCell ref="I46:L46"/>
    <mergeCell ref="I47:L47"/>
    <mergeCell ref="I48:L48"/>
    <mergeCell ref="I49:L49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7:D49"/>
    <mergeCell ref="I75:L75"/>
    <mergeCell ref="F76:H76"/>
    <mergeCell ref="J76:L76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77:H77"/>
    <mergeCell ref="I77:L80"/>
    <mergeCell ref="F78:H78"/>
    <mergeCell ref="F52:H52"/>
    <mergeCell ref="J52:L52"/>
    <mergeCell ref="B53:D56"/>
    <mergeCell ref="F53:H53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F68:H68"/>
    <mergeCell ref="J68:L68"/>
    <mergeCell ref="F69:H69"/>
    <mergeCell ref="J69:L69"/>
    <mergeCell ref="F70:H70"/>
    <mergeCell ref="J70:L70"/>
    <mergeCell ref="B75:D80"/>
    <mergeCell ref="E75:H75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</mergeCells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7B81F-9537-4BE8-8E06-361812A9BD64}">
  <dimension ref="A1:P98"/>
  <sheetViews>
    <sheetView workbookViewId="0">
      <selection activeCell="E16" sqref="B1:N20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522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380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381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384</v>
      </c>
      <c r="C9" s="1043" t="s">
        <v>478</v>
      </c>
      <c r="D9" s="1044"/>
      <c r="E9" s="1044"/>
      <c r="F9" s="1044"/>
      <c r="G9" s="1044"/>
      <c r="H9" s="1044"/>
      <c r="I9" s="1044"/>
      <c r="J9" s="1044"/>
      <c r="K9" s="1044"/>
      <c r="L9" s="1044"/>
      <c r="M9" s="1044"/>
      <c r="N9" s="1045"/>
      <c r="O9" s="83"/>
    </row>
    <row r="10" spans="1:15" ht="17.25" customHeight="1" x14ac:dyDescent="0.3">
      <c r="B10" s="48" t="s">
        <v>385</v>
      </c>
      <c r="C10" s="1046" t="s">
        <v>479</v>
      </c>
      <c r="D10" s="1046"/>
      <c r="E10" s="1046"/>
      <c r="F10" s="1046"/>
      <c r="G10" s="1046"/>
      <c r="H10" s="1046"/>
      <c r="I10" s="1046"/>
      <c r="J10" s="1046"/>
      <c r="K10" s="1046"/>
      <c r="L10" s="1046"/>
      <c r="M10" s="1046"/>
      <c r="N10" s="1046"/>
      <c r="O10" s="52"/>
    </row>
    <row r="11" spans="1:15" ht="17.25" customHeight="1" x14ac:dyDescent="0.3">
      <c r="B11" s="53" t="s">
        <v>386</v>
      </c>
      <c r="C11" s="1046" t="s">
        <v>564</v>
      </c>
      <c r="D11" s="1046"/>
      <c r="E11" s="1046"/>
      <c r="F11" s="1046"/>
      <c r="G11" s="1046"/>
      <c r="H11" s="1046"/>
      <c r="I11" s="1046"/>
      <c r="J11" s="1046"/>
      <c r="K11" s="1046"/>
      <c r="L11" s="1046"/>
      <c r="M11" s="1046"/>
      <c r="N11" s="1046"/>
      <c r="O11" s="52"/>
    </row>
    <row r="12" spans="1:15" ht="17.25" customHeight="1" x14ac:dyDescent="0.3">
      <c r="B12" s="53" t="s">
        <v>387</v>
      </c>
      <c r="C12" s="743" t="s">
        <v>388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389</v>
      </c>
      <c r="D13" s="55" t="s">
        <v>390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391</v>
      </c>
      <c r="E14" s="714" t="s">
        <v>363</v>
      </c>
      <c r="F14" s="714"/>
      <c r="G14" s="954" t="s">
        <v>261</v>
      </c>
      <c r="H14" s="955"/>
      <c r="I14" s="955"/>
      <c r="J14" s="955"/>
      <c r="K14" s="955"/>
      <c r="L14" s="955"/>
      <c r="M14" s="955"/>
      <c r="N14" s="956"/>
      <c r="O14" s="56"/>
    </row>
    <row r="15" spans="1:15" ht="17.25" customHeight="1" x14ac:dyDescent="0.3">
      <c r="B15" s="721"/>
      <c r="C15" s="890"/>
      <c r="D15" s="57" t="s">
        <v>392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393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394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395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396</v>
      </c>
      <c r="D19" s="57" t="s">
        <v>397</v>
      </c>
      <c r="E19" s="714" t="s">
        <v>363</v>
      </c>
      <c r="F19" s="714"/>
      <c r="G19" s="715" t="s">
        <v>801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398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399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402</v>
      </c>
      <c r="N21" s="58" t="s">
        <v>403</v>
      </c>
      <c r="O21" s="59"/>
    </row>
    <row r="22" spans="1:15" ht="17.25" customHeight="1" x14ac:dyDescent="0.3">
      <c r="B22" s="721"/>
      <c r="C22" s="724" t="s">
        <v>404</v>
      </c>
      <c r="D22" s="724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480</v>
      </c>
      <c r="N22" s="711" t="s">
        <v>405</v>
      </c>
      <c r="O22" s="62"/>
    </row>
    <row r="23" spans="1:15" ht="17.25" customHeight="1" x14ac:dyDescent="0.3">
      <c r="B23" s="706"/>
      <c r="C23" s="724" t="s">
        <v>406</v>
      </c>
      <c r="D23" s="724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407</v>
      </c>
      <c r="C24" s="724" t="s">
        <v>408</v>
      </c>
      <c r="D24" s="724"/>
      <c r="E24" s="305" t="s">
        <v>409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24" t="s">
        <v>410</v>
      </c>
      <c r="D25" s="724"/>
      <c r="E25" s="733" t="s">
        <v>482</v>
      </c>
      <c r="F25" s="734"/>
      <c r="G25" s="734"/>
      <c r="H25" s="734"/>
      <c r="I25" s="734"/>
      <c r="J25" s="734"/>
      <c r="K25" s="734"/>
      <c r="L25" s="734"/>
      <c r="M25" s="734"/>
      <c r="N25" s="735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411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412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402</v>
      </c>
      <c r="N29" s="66" t="s">
        <v>403</v>
      </c>
      <c r="O29" s="67"/>
    </row>
    <row r="30" spans="1:15" ht="17.25" customHeight="1" x14ac:dyDescent="0.3">
      <c r="B30" s="887" t="s">
        <v>413</v>
      </c>
      <c r="C30" s="888"/>
      <c r="D30" s="889"/>
      <c r="E30" s="830">
        <v>0</v>
      </c>
      <c r="F30" s="830"/>
      <c r="G30" s="830"/>
      <c r="H30" s="831"/>
      <c r="I30" s="832">
        <v>0</v>
      </c>
      <c r="J30" s="833"/>
      <c r="K30" s="833"/>
      <c r="L30" s="834"/>
      <c r="M30" s="68"/>
      <c r="N30" s="69"/>
      <c r="O30" s="70"/>
    </row>
    <row r="31" spans="1:15" ht="17.25" customHeight="1" x14ac:dyDescent="0.3">
      <c r="B31" s="887"/>
      <c r="C31" s="888"/>
      <c r="D31" s="889"/>
      <c r="E31" s="110" t="s">
        <v>286</v>
      </c>
      <c r="F31" s="835">
        <v>0</v>
      </c>
      <c r="G31" s="835"/>
      <c r="H31" s="836"/>
      <c r="I31" s="110" t="s">
        <v>286</v>
      </c>
      <c r="J31" s="635" t="s">
        <v>515</v>
      </c>
      <c r="K31" s="635"/>
      <c r="L31" s="636"/>
      <c r="M31" s="71" t="s">
        <v>415</v>
      </c>
      <c r="N31" s="71" t="s">
        <v>416</v>
      </c>
      <c r="O31" s="70"/>
    </row>
    <row r="32" spans="1:15" ht="17.25" customHeight="1" x14ac:dyDescent="0.3">
      <c r="B32" s="887"/>
      <c r="C32" s="888"/>
      <c r="D32" s="88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563" t="s">
        <v>417</v>
      </c>
      <c r="N32" s="563" t="s">
        <v>291</v>
      </c>
      <c r="O32" s="70"/>
    </row>
    <row r="33" spans="2:16" ht="17.25" customHeight="1" x14ac:dyDescent="0.3">
      <c r="B33" s="887"/>
      <c r="C33" s="888"/>
      <c r="D33" s="88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563"/>
      <c r="N33" s="583"/>
      <c r="O33" s="70"/>
    </row>
    <row r="34" spans="2:16" ht="17.25" customHeight="1" x14ac:dyDescent="0.3">
      <c r="B34" s="887"/>
      <c r="C34" s="888"/>
      <c r="D34" s="889"/>
      <c r="E34" s="110" t="s">
        <v>294</v>
      </c>
      <c r="F34" s="664">
        <v>0</v>
      </c>
      <c r="G34" s="664"/>
      <c r="H34" s="665"/>
      <c r="I34" s="110" t="s">
        <v>294</v>
      </c>
      <c r="J34" s="667">
        <v>0</v>
      </c>
      <c r="K34" s="821"/>
      <c r="L34" s="821"/>
      <c r="M34" s="498" t="s">
        <v>418</v>
      </c>
      <c r="N34" s="498" t="s">
        <v>419</v>
      </c>
      <c r="O34" s="70"/>
    </row>
    <row r="35" spans="2:16" ht="17.25" customHeight="1" x14ac:dyDescent="0.3">
      <c r="B35" s="887"/>
      <c r="C35" s="888"/>
      <c r="D35" s="889"/>
      <c r="E35" s="110" t="s">
        <v>297</v>
      </c>
      <c r="F35" s="690">
        <v>0</v>
      </c>
      <c r="G35" s="690"/>
      <c r="H35" s="691"/>
      <c r="I35" s="692" t="s">
        <v>298</v>
      </c>
      <c r="J35" s="693"/>
      <c r="K35" s="693"/>
      <c r="L35" s="694"/>
      <c r="M35" s="498"/>
      <c r="N35" s="563"/>
      <c r="O35" s="70"/>
    </row>
    <row r="36" spans="2:16" ht="17.25" customHeight="1" x14ac:dyDescent="0.3">
      <c r="B36" s="887"/>
      <c r="C36" s="888"/>
      <c r="D36" s="889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563"/>
      <c r="O36" s="70"/>
    </row>
    <row r="37" spans="2:16" ht="17.25" customHeight="1" x14ac:dyDescent="0.3">
      <c r="B37" s="887"/>
      <c r="C37" s="888"/>
      <c r="D37" s="889"/>
      <c r="E37" s="110" t="s">
        <v>300</v>
      </c>
      <c r="F37" s="703">
        <v>0</v>
      </c>
      <c r="G37" s="703"/>
      <c r="H37" s="704"/>
      <c r="I37" s="698"/>
      <c r="J37" s="699"/>
      <c r="K37" s="699"/>
      <c r="L37" s="700"/>
      <c r="M37" s="72"/>
      <c r="N37" s="73"/>
      <c r="O37" s="70"/>
    </row>
    <row r="38" spans="2:16" ht="17.25" customHeight="1" x14ac:dyDescent="0.3">
      <c r="B38" s="777" t="s">
        <v>556</v>
      </c>
      <c r="C38" s="778"/>
      <c r="D38" s="779"/>
      <c r="E38" s="593">
        <v>0</v>
      </c>
      <c r="F38" s="594"/>
      <c r="G38" s="594"/>
      <c r="H38" s="595"/>
      <c r="I38" s="554">
        <v>0</v>
      </c>
      <c r="J38" s="555"/>
      <c r="K38" s="555"/>
      <c r="L38" s="556"/>
      <c r="M38" s="563" t="s">
        <v>633</v>
      </c>
      <c r="N38" s="566" t="s">
        <v>424</v>
      </c>
      <c r="O38" s="70"/>
    </row>
    <row r="39" spans="2:16" ht="17.25" customHeight="1" x14ac:dyDescent="0.3">
      <c r="B39" s="780"/>
      <c r="C39" s="781"/>
      <c r="D39" s="782"/>
      <c r="E39" s="113" t="s">
        <v>286</v>
      </c>
      <c r="F39" s="557">
        <v>0</v>
      </c>
      <c r="G39" s="557"/>
      <c r="H39" s="558"/>
      <c r="I39" s="111" t="s">
        <v>286</v>
      </c>
      <c r="J39" s="560">
        <v>0</v>
      </c>
      <c r="K39" s="792"/>
      <c r="L39" s="792"/>
      <c r="M39" s="563"/>
      <c r="N39" s="566"/>
      <c r="O39" s="70"/>
    </row>
    <row r="40" spans="2:16" ht="17.25" customHeight="1" x14ac:dyDescent="0.3">
      <c r="B40" s="780"/>
      <c r="C40" s="781"/>
      <c r="D40" s="782"/>
      <c r="E40" s="113" t="s">
        <v>289</v>
      </c>
      <c r="F40" s="561">
        <v>0</v>
      </c>
      <c r="G40" s="561"/>
      <c r="H40" s="562"/>
      <c r="I40" s="793" t="s">
        <v>304</v>
      </c>
      <c r="J40" s="794"/>
      <c r="K40" s="794"/>
      <c r="L40" s="795"/>
      <c r="M40" s="563"/>
      <c r="N40" s="566"/>
      <c r="O40" s="70"/>
    </row>
    <row r="41" spans="2:16" ht="17.25" customHeight="1" x14ac:dyDescent="0.3">
      <c r="B41" s="780"/>
      <c r="C41" s="781"/>
      <c r="D41" s="782"/>
      <c r="E41" s="113" t="s">
        <v>292</v>
      </c>
      <c r="F41" s="624">
        <v>0</v>
      </c>
      <c r="G41" s="624"/>
      <c r="H41" s="625"/>
      <c r="I41" s="796"/>
      <c r="J41" s="797"/>
      <c r="K41" s="797"/>
      <c r="L41" s="798"/>
      <c r="M41" s="74"/>
      <c r="N41" s="74"/>
      <c r="O41" s="70"/>
    </row>
    <row r="42" spans="2:16" ht="17.25" customHeight="1" x14ac:dyDescent="0.3">
      <c r="B42" s="780"/>
      <c r="C42" s="781"/>
      <c r="D42" s="782"/>
      <c r="E42" s="113" t="s">
        <v>294</v>
      </c>
      <c r="F42" s="547">
        <v>0</v>
      </c>
      <c r="G42" s="547"/>
      <c r="H42" s="548"/>
      <c r="I42" s="796"/>
      <c r="J42" s="797"/>
      <c r="K42" s="797"/>
      <c r="L42" s="798"/>
      <c r="M42" s="563" t="s">
        <v>635</v>
      </c>
      <c r="N42" s="74"/>
      <c r="O42" s="70"/>
    </row>
    <row r="43" spans="2:16" ht="17.25" customHeight="1" x14ac:dyDescent="0.3">
      <c r="B43" s="783"/>
      <c r="C43" s="784"/>
      <c r="D43" s="785"/>
      <c r="E43" s="113" t="s">
        <v>297</v>
      </c>
      <c r="F43" s="549">
        <v>0</v>
      </c>
      <c r="G43" s="549"/>
      <c r="H43" s="550"/>
      <c r="I43" s="799"/>
      <c r="J43" s="800"/>
      <c r="K43" s="800"/>
      <c r="L43" s="801"/>
      <c r="M43" s="563"/>
      <c r="N43" s="74"/>
      <c r="O43" s="70"/>
    </row>
    <row r="44" spans="2:16" ht="17.25" customHeight="1" x14ac:dyDescent="0.3">
      <c r="B44" s="933" t="s">
        <v>426</v>
      </c>
      <c r="C44" s="934"/>
      <c r="D44" s="935"/>
      <c r="E44" s="593">
        <v>0</v>
      </c>
      <c r="F44" s="594"/>
      <c r="G44" s="594"/>
      <c r="H44" s="595"/>
      <c r="I44" s="554">
        <v>0</v>
      </c>
      <c r="J44" s="555"/>
      <c r="K44" s="555"/>
      <c r="L44" s="556"/>
      <c r="M44" s="563"/>
      <c r="N44" s="74"/>
      <c r="O44" s="70"/>
      <c r="P44" s="92"/>
    </row>
    <row r="45" spans="2:16" ht="17.25" customHeight="1" x14ac:dyDescent="0.3">
      <c r="B45" s="936"/>
      <c r="C45" s="937"/>
      <c r="D45" s="938"/>
      <c r="E45" s="111" t="s">
        <v>286</v>
      </c>
      <c r="F45" s="567">
        <v>0</v>
      </c>
      <c r="G45" s="567"/>
      <c r="H45" s="568"/>
      <c r="I45" s="111" t="s">
        <v>286</v>
      </c>
      <c r="J45" s="560">
        <v>0</v>
      </c>
      <c r="K45" s="792"/>
      <c r="L45" s="792"/>
      <c r="M45" s="75" t="s">
        <v>427</v>
      </c>
      <c r="N45" s="75" t="s">
        <v>427</v>
      </c>
      <c r="O45" s="70"/>
    </row>
    <row r="46" spans="2:16" ht="17.25" customHeight="1" x14ac:dyDescent="0.3">
      <c r="B46" s="936"/>
      <c r="C46" s="937"/>
      <c r="D46" s="938"/>
      <c r="E46" s="111" t="s">
        <v>289</v>
      </c>
      <c r="F46" s="569">
        <v>0</v>
      </c>
      <c r="G46" s="569"/>
      <c r="H46" s="570"/>
      <c r="I46" s="942" t="s">
        <v>310</v>
      </c>
      <c r="J46" s="943"/>
      <c r="K46" s="943"/>
      <c r="L46" s="944"/>
      <c r="M46" s="71" t="s">
        <v>429</v>
      </c>
      <c r="N46" s="71" t="s">
        <v>430</v>
      </c>
      <c r="O46" s="70"/>
    </row>
    <row r="47" spans="2:16" ht="17.25" customHeight="1" x14ac:dyDescent="0.3">
      <c r="B47" s="936"/>
      <c r="C47" s="937"/>
      <c r="D47" s="938"/>
      <c r="E47" s="111" t="s">
        <v>292</v>
      </c>
      <c r="F47" s="643">
        <v>0</v>
      </c>
      <c r="G47" s="643"/>
      <c r="H47" s="644"/>
      <c r="I47" s="942"/>
      <c r="J47" s="943"/>
      <c r="K47" s="943"/>
      <c r="L47" s="944"/>
      <c r="M47" s="563" t="s">
        <v>604</v>
      </c>
      <c r="N47" s="563" t="s">
        <v>431</v>
      </c>
      <c r="O47" s="70"/>
    </row>
    <row r="48" spans="2:16" ht="17.25" customHeight="1" x14ac:dyDescent="0.3">
      <c r="B48" s="936"/>
      <c r="C48" s="937"/>
      <c r="D48" s="938"/>
      <c r="E48" s="111" t="s">
        <v>294</v>
      </c>
      <c r="F48" s="547">
        <v>0</v>
      </c>
      <c r="G48" s="547"/>
      <c r="H48" s="548"/>
      <c r="I48" s="942"/>
      <c r="J48" s="943"/>
      <c r="K48" s="943"/>
      <c r="L48" s="944"/>
      <c r="M48" s="563"/>
      <c r="N48" s="563"/>
      <c r="O48" s="70"/>
    </row>
    <row r="49" spans="1:15" ht="17.25" customHeight="1" x14ac:dyDescent="0.3">
      <c r="B49" s="939"/>
      <c r="C49" s="940"/>
      <c r="D49" s="941"/>
      <c r="E49" s="111" t="s">
        <v>297</v>
      </c>
      <c r="F49" s="549">
        <v>0</v>
      </c>
      <c r="G49" s="549"/>
      <c r="H49" s="550"/>
      <c r="I49" s="945"/>
      <c r="J49" s="946"/>
      <c r="K49" s="946"/>
      <c r="L49" s="947"/>
      <c r="M49" s="563"/>
      <c r="N49" s="563"/>
      <c r="O49" s="70"/>
    </row>
    <row r="50" spans="1:15" ht="17.25" customHeight="1" x14ac:dyDescent="0.3">
      <c r="B50" s="870" t="s">
        <v>434</v>
      </c>
      <c r="C50" s="871"/>
      <c r="D50" s="872"/>
      <c r="E50" s="930">
        <v>0</v>
      </c>
      <c r="F50" s="931"/>
      <c r="G50" s="931"/>
      <c r="H50" s="932"/>
      <c r="I50" s="605">
        <v>0</v>
      </c>
      <c r="J50" s="606"/>
      <c r="K50" s="606"/>
      <c r="L50" s="607"/>
      <c r="M50" s="498" t="s">
        <v>605</v>
      </c>
      <c r="N50" s="498" t="s">
        <v>435</v>
      </c>
      <c r="O50" s="70"/>
    </row>
    <row r="51" spans="1:15" ht="17.25" customHeight="1" x14ac:dyDescent="0.3">
      <c r="B51" s="873"/>
      <c r="C51" s="874"/>
      <c r="D51" s="875"/>
      <c r="E51" s="112" t="s">
        <v>286</v>
      </c>
      <c r="F51" s="608">
        <v>0</v>
      </c>
      <c r="G51" s="608"/>
      <c r="H51" s="609"/>
      <c r="I51" s="112" t="s">
        <v>286</v>
      </c>
      <c r="J51" s="611">
        <v>0</v>
      </c>
      <c r="K51" s="851"/>
      <c r="L51" s="851"/>
      <c r="M51" s="583"/>
      <c r="N51" s="498"/>
      <c r="O51" s="70"/>
    </row>
    <row r="52" spans="1:15" ht="17.25" customHeight="1" x14ac:dyDescent="0.3">
      <c r="B52" s="873"/>
      <c r="C52" s="874"/>
      <c r="D52" s="875"/>
      <c r="E52" s="112" t="s">
        <v>289</v>
      </c>
      <c r="F52" s="612">
        <v>0</v>
      </c>
      <c r="G52" s="612"/>
      <c r="H52" s="613"/>
      <c r="I52" s="112" t="s">
        <v>289</v>
      </c>
      <c r="J52" s="852">
        <v>0</v>
      </c>
      <c r="K52" s="852"/>
      <c r="L52" s="853"/>
      <c r="M52" s="75"/>
      <c r="N52" s="72"/>
      <c r="O52" s="70"/>
    </row>
    <row r="53" spans="1:15" ht="17.25" customHeight="1" x14ac:dyDescent="0.3">
      <c r="B53" s="854" t="s">
        <v>467</v>
      </c>
      <c r="C53" s="855"/>
      <c r="D53" s="856"/>
      <c r="E53" s="112" t="s">
        <v>292</v>
      </c>
      <c r="F53" s="577">
        <v>0</v>
      </c>
      <c r="G53" s="577"/>
      <c r="H53" s="578"/>
      <c r="I53" s="900"/>
      <c r="J53" s="901"/>
      <c r="K53" s="901"/>
      <c r="L53" s="902"/>
      <c r="M53" s="563" t="s">
        <v>764</v>
      </c>
      <c r="N53" s="623" t="s">
        <v>437</v>
      </c>
      <c r="O53" s="70"/>
    </row>
    <row r="54" spans="1:15" ht="17.25" customHeight="1" x14ac:dyDescent="0.3">
      <c r="B54" s="854"/>
      <c r="C54" s="855"/>
      <c r="D54" s="856"/>
      <c r="E54" s="112" t="s">
        <v>294</v>
      </c>
      <c r="F54" s="846">
        <v>0</v>
      </c>
      <c r="G54" s="846"/>
      <c r="H54" s="847"/>
      <c r="I54" s="860"/>
      <c r="J54" s="861"/>
      <c r="K54" s="861"/>
      <c r="L54" s="862"/>
      <c r="M54" s="563"/>
      <c r="N54" s="623"/>
      <c r="O54" s="70"/>
    </row>
    <row r="55" spans="1:15" ht="17.25" customHeight="1" x14ac:dyDescent="0.3">
      <c r="B55" s="854"/>
      <c r="C55" s="855"/>
      <c r="D55" s="856"/>
      <c r="E55" s="112" t="s">
        <v>297</v>
      </c>
      <c r="F55" s="579">
        <v>0</v>
      </c>
      <c r="G55" s="579"/>
      <c r="H55" s="580"/>
      <c r="I55" s="860"/>
      <c r="J55" s="861"/>
      <c r="K55" s="861"/>
      <c r="L55" s="862"/>
      <c r="M55" s="498" t="s">
        <v>765</v>
      </c>
      <c r="N55" s="77"/>
      <c r="O55" s="70"/>
    </row>
    <row r="56" spans="1:15" ht="17.25" customHeight="1" x14ac:dyDescent="0.3">
      <c r="B56" s="857"/>
      <c r="C56" s="858"/>
      <c r="D56" s="859"/>
      <c r="E56" s="112" t="s">
        <v>299</v>
      </c>
      <c r="F56" s="581">
        <v>0</v>
      </c>
      <c r="G56" s="581"/>
      <c r="H56" s="582"/>
      <c r="I56" s="863"/>
      <c r="J56" s="864"/>
      <c r="K56" s="864"/>
      <c r="L56" s="865"/>
      <c r="M56" s="583"/>
      <c r="N56" s="77"/>
      <c r="O56" s="70"/>
    </row>
    <row r="57" spans="1:15" ht="17.25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73"/>
      <c r="O57" s="70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438</v>
      </c>
      <c r="N59" s="77"/>
      <c r="O59" s="70"/>
    </row>
    <row r="60" spans="1:15" ht="17.25" customHeight="1" x14ac:dyDescent="0.3">
      <c r="B60" s="525"/>
      <c r="C60" s="523"/>
      <c r="D60" s="524"/>
      <c r="E60" s="541" t="s">
        <v>771</v>
      </c>
      <c r="F60" s="542"/>
      <c r="G60" s="542"/>
      <c r="H60" s="543"/>
      <c r="I60" s="235"/>
      <c r="J60" s="531" t="s">
        <v>805</v>
      </c>
      <c r="K60" s="531"/>
      <c r="L60" s="532"/>
      <c r="M60" s="583"/>
      <c r="N60" s="73"/>
      <c r="O60" s="70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773</v>
      </c>
      <c r="K61" s="533"/>
      <c r="L61" s="534"/>
      <c r="M61" s="78"/>
      <c r="N61" s="78"/>
      <c r="O61" s="70"/>
    </row>
    <row r="62" spans="1:15" ht="17.25" customHeight="1" x14ac:dyDescent="0.3">
      <c r="B62" s="499" t="s">
        <v>439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440</v>
      </c>
      <c r="N62" s="79" t="s">
        <v>441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591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769" t="s">
        <v>412</v>
      </c>
      <c r="C66" s="769"/>
      <c r="D66" s="769"/>
      <c r="E66" s="433" t="s">
        <v>400</v>
      </c>
      <c r="F66" s="434"/>
      <c r="G66" s="434"/>
      <c r="H66" s="435"/>
      <c r="I66" s="119"/>
      <c r="J66" s="435" t="s">
        <v>401</v>
      </c>
      <c r="K66" s="769"/>
      <c r="L66" s="769"/>
      <c r="M66" s="80" t="s">
        <v>402</v>
      </c>
      <c r="N66" s="102" t="s">
        <v>403</v>
      </c>
    </row>
    <row r="67" spans="2:14" ht="17.25" customHeight="1" x14ac:dyDescent="0.3">
      <c r="B67" s="773" t="s">
        <v>442</v>
      </c>
      <c r="C67" s="773"/>
      <c r="D67" s="773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763" t="s">
        <v>443</v>
      </c>
      <c r="N67" s="766" t="s">
        <v>443</v>
      </c>
    </row>
    <row r="68" spans="2:14" ht="17.25" customHeight="1" x14ac:dyDescent="0.3">
      <c r="B68" s="773"/>
      <c r="C68" s="773"/>
      <c r="D68" s="773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764"/>
      <c r="N68" s="766"/>
    </row>
    <row r="69" spans="2:14" ht="17.25" customHeight="1" x14ac:dyDescent="0.3">
      <c r="B69" s="773"/>
      <c r="C69" s="773"/>
      <c r="D69" s="773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764"/>
      <c r="N69" s="766"/>
    </row>
    <row r="70" spans="2:14" ht="17.25" customHeight="1" x14ac:dyDescent="0.3">
      <c r="B70" s="773"/>
      <c r="C70" s="773"/>
      <c r="D70" s="773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764"/>
      <c r="N70" s="766"/>
    </row>
    <row r="71" spans="2:14" ht="17.25" customHeight="1" x14ac:dyDescent="0.3">
      <c r="B71" s="773"/>
      <c r="C71" s="773"/>
      <c r="D71" s="773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764"/>
      <c r="N71" s="766"/>
    </row>
    <row r="72" spans="2:14" ht="17.25" customHeight="1" x14ac:dyDescent="0.3">
      <c r="B72" s="773"/>
      <c r="C72" s="773"/>
      <c r="D72" s="773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764"/>
      <c r="N72" s="766"/>
    </row>
    <row r="73" spans="2:14" ht="17.25" customHeight="1" x14ac:dyDescent="0.3">
      <c r="B73" s="773"/>
      <c r="C73" s="773"/>
      <c r="D73" s="773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764"/>
      <c r="N73" s="766"/>
    </row>
    <row r="74" spans="2:14" ht="17.25" customHeight="1" x14ac:dyDescent="0.3">
      <c r="B74" s="773"/>
      <c r="C74" s="773"/>
      <c r="D74" s="773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764"/>
      <c r="N74" s="766"/>
    </row>
    <row r="75" spans="2:14" ht="17.25" customHeight="1" x14ac:dyDescent="0.3">
      <c r="B75" s="762" t="s">
        <v>444</v>
      </c>
      <c r="C75" s="762"/>
      <c r="D75" s="762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764"/>
      <c r="N75" s="766"/>
    </row>
    <row r="76" spans="2:14" ht="17.25" customHeight="1" x14ac:dyDescent="0.3">
      <c r="B76" s="762"/>
      <c r="C76" s="762"/>
      <c r="D76" s="762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764"/>
      <c r="N76" s="766"/>
    </row>
    <row r="77" spans="2:14" ht="17.25" customHeight="1" x14ac:dyDescent="0.3">
      <c r="B77" s="762"/>
      <c r="C77" s="762"/>
      <c r="D77" s="762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764"/>
      <c r="N77" s="766"/>
    </row>
    <row r="78" spans="2:14" ht="17.25" customHeight="1" x14ac:dyDescent="0.3">
      <c r="B78" s="762"/>
      <c r="C78" s="762"/>
      <c r="D78" s="762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764"/>
      <c r="N78" s="766"/>
    </row>
    <row r="79" spans="2:14" ht="17.25" customHeight="1" x14ac:dyDescent="0.3">
      <c r="B79" s="762"/>
      <c r="C79" s="762"/>
      <c r="D79" s="762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764"/>
      <c r="N79" s="766"/>
    </row>
    <row r="80" spans="2:14" ht="17.25" customHeight="1" x14ac:dyDescent="0.3">
      <c r="B80" s="762"/>
      <c r="C80" s="762"/>
      <c r="D80" s="762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764"/>
      <c r="N80" s="766"/>
    </row>
    <row r="81" spans="1:15" ht="17.25" customHeight="1" x14ac:dyDescent="0.3">
      <c r="B81" s="761" t="s">
        <v>445</v>
      </c>
      <c r="C81" s="761"/>
      <c r="D81" s="761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764"/>
      <c r="N81" s="766"/>
    </row>
    <row r="82" spans="1:15" ht="17.25" customHeight="1" x14ac:dyDescent="0.3">
      <c r="B82" s="761"/>
      <c r="C82" s="761"/>
      <c r="D82" s="761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764"/>
      <c r="N82" s="766"/>
    </row>
    <row r="83" spans="1:15" ht="17.25" customHeight="1" x14ac:dyDescent="0.3">
      <c r="B83" s="761"/>
      <c r="C83" s="761"/>
      <c r="D83" s="761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764"/>
      <c r="N83" s="766"/>
    </row>
    <row r="84" spans="1:15" ht="17.25" customHeight="1" x14ac:dyDescent="0.3">
      <c r="B84" s="761"/>
      <c r="C84" s="761"/>
      <c r="D84" s="761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764"/>
      <c r="N84" s="766"/>
    </row>
    <row r="85" spans="1:15" ht="17.25" customHeight="1" x14ac:dyDescent="0.3">
      <c r="B85" s="761"/>
      <c r="C85" s="761"/>
      <c r="D85" s="761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764"/>
      <c r="N85" s="766"/>
    </row>
    <row r="86" spans="1:15" ht="17.25" customHeight="1" x14ac:dyDescent="0.3">
      <c r="B86" s="761"/>
      <c r="C86" s="761"/>
      <c r="D86" s="761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764"/>
      <c r="N86" s="766"/>
    </row>
    <row r="87" spans="1:15" ht="17.25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764"/>
      <c r="N87" s="766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764"/>
      <c r="N88" s="766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764"/>
      <c r="N89" s="766"/>
    </row>
    <row r="90" spans="1:15" ht="17.25" customHeight="1" x14ac:dyDescent="0.3">
      <c r="B90" s="348"/>
      <c r="C90" s="346"/>
      <c r="D90" s="347"/>
      <c r="E90" s="360" t="s">
        <v>770</v>
      </c>
      <c r="F90" s="361"/>
      <c r="G90" s="361"/>
      <c r="H90" s="362"/>
      <c r="I90" s="239"/>
      <c r="J90" s="363" t="s">
        <v>805</v>
      </c>
      <c r="K90" s="363"/>
      <c r="L90" s="364"/>
      <c r="M90" s="764"/>
      <c r="N90" s="766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806</v>
      </c>
      <c r="K91" s="365"/>
      <c r="L91" s="366"/>
      <c r="M91" s="765"/>
      <c r="N91" s="766"/>
    </row>
    <row r="92" spans="1:15" ht="17.25" customHeight="1" x14ac:dyDescent="0.3">
      <c r="B92" s="758" t="s">
        <v>446</v>
      </c>
      <c r="C92" s="758"/>
      <c r="D92" s="758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440</v>
      </c>
      <c r="N92" s="82" t="s">
        <v>441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9" t="s">
        <v>447</v>
      </c>
      <c r="C94" s="759"/>
      <c r="D94" s="759"/>
      <c r="E94" s="759"/>
      <c r="F94" s="759"/>
      <c r="G94" s="759"/>
      <c r="H94" s="759"/>
      <c r="I94" s="759"/>
      <c r="J94" s="759"/>
      <c r="K94" s="759"/>
      <c r="L94" s="759"/>
      <c r="M94" s="759"/>
      <c r="N94" s="759"/>
    </row>
    <row r="95" spans="1:15" ht="17.25" customHeight="1" x14ac:dyDescent="0.3">
      <c r="B95" s="755" t="s">
        <v>448</v>
      </c>
      <c r="C95" s="755"/>
      <c r="D95" s="755"/>
      <c r="E95" s="756" t="s">
        <v>449</v>
      </c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5" ht="17.25" customHeight="1" x14ac:dyDescent="0.3">
      <c r="B96" s="755" t="s">
        <v>450</v>
      </c>
      <c r="C96" s="755"/>
      <c r="D96" s="755"/>
      <c r="E96" s="756" t="s">
        <v>333</v>
      </c>
      <c r="F96" s="756"/>
      <c r="G96" s="756"/>
      <c r="H96" s="756"/>
      <c r="I96" s="756"/>
      <c r="J96" s="756"/>
      <c r="K96" s="756"/>
      <c r="L96" s="756"/>
      <c r="M96" s="756"/>
      <c r="N96" s="756"/>
    </row>
    <row r="97" spans="2:14" ht="17.25" customHeight="1" x14ac:dyDescent="0.3">
      <c r="B97" s="755" t="s">
        <v>451</v>
      </c>
      <c r="C97" s="755"/>
      <c r="D97" s="755"/>
      <c r="E97" s="757" t="s">
        <v>452</v>
      </c>
      <c r="F97" s="757"/>
      <c r="G97" s="757"/>
      <c r="H97" s="757"/>
      <c r="I97" s="757"/>
      <c r="J97" s="757"/>
      <c r="K97" s="757"/>
      <c r="L97" s="757"/>
      <c r="M97" s="757"/>
      <c r="N97" s="757"/>
    </row>
    <row r="98" spans="2:14" ht="17.25" customHeight="1" x14ac:dyDescent="0.3">
      <c r="B98" s="755" t="s">
        <v>453</v>
      </c>
      <c r="C98" s="755"/>
      <c r="D98" s="755"/>
      <c r="E98" s="756" t="s">
        <v>565</v>
      </c>
      <c r="F98" s="756"/>
      <c r="G98" s="756"/>
      <c r="H98" s="756"/>
      <c r="I98" s="756"/>
      <c r="J98" s="756"/>
      <c r="K98" s="756"/>
      <c r="L98" s="756"/>
      <c r="M98" s="756"/>
      <c r="N98" s="756"/>
    </row>
  </sheetData>
  <mergeCells count="191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N53:N54"/>
    <mergeCell ref="F54:H54"/>
    <mergeCell ref="F55:H55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42:M44"/>
    <mergeCell ref="F43:H43"/>
    <mergeCell ref="M55:M56"/>
    <mergeCell ref="F56:H56"/>
    <mergeCell ref="I53:L56"/>
    <mergeCell ref="M59:M60"/>
    <mergeCell ref="J51:L51"/>
    <mergeCell ref="F52:H52"/>
    <mergeCell ref="J52:L52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M53:M54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</mergeCells>
  <phoneticPr fontId="1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0978C-C9C0-4ABA-9526-84FAD97E45CC}">
  <dimension ref="A2:V67"/>
  <sheetViews>
    <sheetView workbookViewId="0">
      <selection activeCell="U24" sqref="U24"/>
    </sheetView>
  </sheetViews>
  <sheetFormatPr defaultColWidth="10.08203125" defaultRowHeight="17.399999999999999" customHeight="1" x14ac:dyDescent="0.3"/>
  <cols>
    <col min="1" max="1" width="2.25" style="159" customWidth="1"/>
    <col min="2" max="2" width="15.5" style="1" customWidth="1"/>
    <col min="3" max="4" width="13.25" style="1" customWidth="1"/>
    <col min="5" max="19" width="8.75" style="1" customWidth="1"/>
    <col min="20" max="20" width="2.25" style="159" customWidth="1"/>
    <col min="21" max="16384" width="10.08203125" style="1"/>
  </cols>
  <sheetData>
    <row r="2" spans="1:22" ht="17.399999999999999" customHeight="1" x14ac:dyDescent="0.3">
      <c r="B2" s="1061" t="s">
        <v>787</v>
      </c>
      <c r="C2" s="1061"/>
      <c r="D2" s="1061"/>
      <c r="E2" s="1061"/>
      <c r="F2" s="1061"/>
      <c r="G2" s="1061"/>
      <c r="H2" s="1061"/>
      <c r="I2" s="1061"/>
      <c r="J2" s="1061"/>
      <c r="K2" s="1061"/>
      <c r="L2" s="1061"/>
      <c r="M2" s="1061"/>
      <c r="N2" s="1061"/>
      <c r="O2" s="1061"/>
      <c r="P2" s="1061"/>
      <c r="Q2" s="1061"/>
      <c r="R2" s="1061"/>
      <c r="S2" s="1061"/>
    </row>
    <row r="3" spans="1:22" ht="17.399999999999999" customHeight="1" x14ac:dyDescent="0.3">
      <c r="B3" s="1061"/>
      <c r="C3" s="1061"/>
      <c r="D3" s="1061"/>
      <c r="E3" s="1061"/>
      <c r="F3" s="1061"/>
      <c r="G3" s="1061"/>
      <c r="H3" s="1061"/>
      <c r="I3" s="1061"/>
      <c r="J3" s="1061"/>
      <c r="K3" s="1061"/>
      <c r="L3" s="1061"/>
      <c r="M3" s="1061"/>
      <c r="N3" s="1061"/>
      <c r="O3" s="1061"/>
      <c r="P3" s="1061"/>
      <c r="Q3" s="1061"/>
      <c r="R3" s="1061"/>
      <c r="S3" s="1061"/>
    </row>
    <row r="4" spans="1:22" ht="17.399999999999999" customHeight="1" x14ac:dyDescent="0.3">
      <c r="B4" s="1062" t="s">
        <v>562</v>
      </c>
      <c r="C4" s="1063"/>
      <c r="D4" s="1064"/>
      <c r="E4" s="1071" t="s">
        <v>563</v>
      </c>
      <c r="F4" s="1072"/>
      <c r="G4" s="1072"/>
      <c r="H4" s="1072"/>
      <c r="I4" s="1072"/>
      <c r="J4" s="1072"/>
      <c r="K4" s="1072"/>
      <c r="L4" s="1072"/>
      <c r="M4" s="1072"/>
      <c r="N4" s="1072"/>
      <c r="O4" s="1072"/>
      <c r="P4" s="1072"/>
      <c r="Q4" s="1072"/>
      <c r="R4" s="1072"/>
      <c r="S4" s="1073"/>
    </row>
    <row r="5" spans="1:22" ht="17.399999999999999" customHeight="1" x14ac:dyDescent="0.3">
      <c r="B5" s="1062" t="s">
        <v>552</v>
      </c>
      <c r="C5" s="1063"/>
      <c r="D5" s="1064"/>
      <c r="E5" s="1071" t="s">
        <v>554</v>
      </c>
      <c r="F5" s="1074"/>
      <c r="G5" s="1074"/>
      <c r="H5" s="1074"/>
      <c r="I5" s="1074"/>
      <c r="J5" s="1074"/>
      <c r="K5" s="1074"/>
      <c r="L5" s="1074"/>
      <c r="M5" s="1074"/>
      <c r="N5" s="1074"/>
      <c r="O5" s="1074"/>
      <c r="P5" s="1074"/>
      <c r="Q5" s="1074"/>
      <c r="R5" s="1074"/>
      <c r="S5" s="1075"/>
    </row>
    <row r="6" spans="1:22" ht="17.399999999999999" customHeight="1" x14ac:dyDescent="0.3">
      <c r="B6" s="1065" t="s">
        <v>553</v>
      </c>
      <c r="C6" s="1066"/>
      <c r="D6" s="1067"/>
      <c r="E6" s="1062" t="s">
        <v>538</v>
      </c>
      <c r="F6" s="1063"/>
      <c r="G6" s="1064"/>
      <c r="H6" s="1071" t="s">
        <v>542</v>
      </c>
      <c r="I6" s="1074"/>
      <c r="J6" s="1074"/>
      <c r="K6" s="1074"/>
      <c r="L6" s="1074"/>
      <c r="M6" s="1074"/>
      <c r="N6" s="1074"/>
      <c r="O6" s="1074"/>
      <c r="P6" s="1074"/>
      <c r="Q6" s="1074"/>
      <c r="R6" s="1074"/>
      <c r="S6" s="1075"/>
    </row>
    <row r="7" spans="1:22" ht="17.399999999999999" customHeight="1" x14ac:dyDescent="0.3">
      <c r="B7" s="1068"/>
      <c r="C7" s="1069"/>
      <c r="D7" s="1070"/>
      <c r="E7" s="1062" t="s">
        <v>539</v>
      </c>
      <c r="F7" s="1063"/>
      <c r="G7" s="1064"/>
      <c r="H7" s="1071" t="s">
        <v>543</v>
      </c>
      <c r="I7" s="1074"/>
      <c r="J7" s="1074"/>
      <c r="K7" s="1074"/>
      <c r="L7" s="1074"/>
      <c r="M7" s="1074"/>
      <c r="N7" s="1074"/>
      <c r="O7" s="1074"/>
      <c r="P7" s="1074"/>
      <c r="Q7" s="1074"/>
      <c r="R7" s="1074"/>
      <c r="S7" s="1075"/>
    </row>
    <row r="8" spans="1:22" ht="16.149999999999999" customHeight="1" x14ac:dyDescent="0.3">
      <c r="A8" s="159" t="s">
        <v>525</v>
      </c>
      <c r="B8" s="1057" t="s">
        <v>28</v>
      </c>
      <c r="C8" s="1058"/>
      <c r="D8" s="1055" t="s">
        <v>0</v>
      </c>
      <c r="E8" s="1055">
        <v>50</v>
      </c>
      <c r="F8" s="1055">
        <v>55</v>
      </c>
      <c r="G8" s="1055">
        <v>60</v>
      </c>
      <c r="H8" s="1055">
        <v>65</v>
      </c>
      <c r="I8" s="1055">
        <v>70</v>
      </c>
      <c r="J8" s="1055">
        <v>75</v>
      </c>
      <c r="K8" s="1055">
        <v>80</v>
      </c>
      <c r="L8" s="1055">
        <v>85</v>
      </c>
      <c r="M8" s="1055">
        <v>90</v>
      </c>
      <c r="N8" s="1055">
        <v>95</v>
      </c>
      <c r="O8" s="1055">
        <v>100</v>
      </c>
      <c r="P8" s="1055">
        <v>105</v>
      </c>
      <c r="Q8" s="1055">
        <v>110</v>
      </c>
      <c r="R8" s="1055">
        <v>115</v>
      </c>
      <c r="S8" s="1055">
        <v>120</v>
      </c>
      <c r="T8" s="159" t="s">
        <v>527</v>
      </c>
    </row>
    <row r="9" spans="1:22" s="2" customFormat="1" ht="16.149999999999999" customHeight="1" x14ac:dyDescent="0.3">
      <c r="A9" s="160" t="s">
        <v>526</v>
      </c>
      <c r="B9" s="1059"/>
      <c r="C9" s="1060"/>
      <c r="D9" s="1056"/>
      <c r="E9" s="1056"/>
      <c r="F9" s="1056"/>
      <c r="G9" s="1056"/>
      <c r="H9" s="1056"/>
      <c r="I9" s="1056"/>
      <c r="J9" s="1056"/>
      <c r="K9" s="1056"/>
      <c r="L9" s="1056"/>
      <c r="M9" s="1056"/>
      <c r="N9" s="1056"/>
      <c r="O9" s="1056"/>
      <c r="P9" s="1056"/>
      <c r="Q9" s="1056"/>
      <c r="R9" s="1056"/>
      <c r="S9" s="1056"/>
      <c r="T9" s="160" t="s">
        <v>527</v>
      </c>
    </row>
    <row r="10" spans="1:22" ht="16.149999999999999" customHeight="1" x14ac:dyDescent="0.3">
      <c r="A10" s="1"/>
      <c r="B10" s="1052" t="s">
        <v>788</v>
      </c>
      <c r="C10" s="242" t="s">
        <v>541</v>
      </c>
      <c r="D10" s="3">
        <v>3.8</v>
      </c>
      <c r="E10" s="4">
        <f t="shared" ref="E10:E63" si="0">ROUND($D10*50,-1)</f>
        <v>190</v>
      </c>
      <c r="F10" s="4">
        <f t="shared" ref="F10:F63" si="1">ROUND($D10*55,-1)</f>
        <v>210</v>
      </c>
      <c r="G10" s="4">
        <f t="shared" ref="G10:G63" si="2">ROUND($D10*60,-1)</f>
        <v>230</v>
      </c>
      <c r="H10" s="4">
        <f t="shared" ref="H10:H63" si="3">ROUND($D10*65,-1)</f>
        <v>250</v>
      </c>
      <c r="I10" s="4">
        <f t="shared" ref="I10:I63" si="4">ROUND($D10*70,-1)</f>
        <v>270</v>
      </c>
      <c r="J10" s="4">
        <f t="shared" ref="J10:J63" si="5">ROUND($D10*75,-1)</f>
        <v>290</v>
      </c>
      <c r="K10" s="4">
        <f>ROUND($D10*80*0.97,-1)</f>
        <v>290</v>
      </c>
      <c r="L10" s="4">
        <f>ROUND($D10*85*0.94,-1)</f>
        <v>300</v>
      </c>
      <c r="M10" s="4">
        <f>ROUND($D10*90*0.91,-1)</f>
        <v>310</v>
      </c>
      <c r="N10" s="4">
        <f>ROUND($D10*95*0.88,-1)</f>
        <v>320</v>
      </c>
      <c r="O10" s="4">
        <f>ROUND($D10*100*0.85,-1)</f>
        <v>320</v>
      </c>
      <c r="P10" s="4">
        <f>ROUND($D10*105*0.82,-1)</f>
        <v>330</v>
      </c>
      <c r="Q10" s="4">
        <f t="shared" ref="Q10:Q63" si="6">ROUND($D10*110*0.79,-1)</f>
        <v>330</v>
      </c>
      <c r="R10" s="4">
        <f t="shared" ref="R10:R63" si="7">ROUND($D10*115*0.76,-1)</f>
        <v>330</v>
      </c>
      <c r="S10" s="4">
        <f t="shared" ref="S10:S63" si="8">ROUND($D10*120*0.73,-1)</f>
        <v>330</v>
      </c>
      <c r="T10" s="243"/>
    </row>
    <row r="11" spans="1:22" ht="16.149999999999999" customHeight="1" x14ac:dyDescent="0.3">
      <c r="A11" s="1"/>
      <c r="B11" s="1053"/>
      <c r="C11" s="242" t="s">
        <v>797</v>
      </c>
      <c r="D11" s="3">
        <v>3.8</v>
      </c>
      <c r="E11" s="4">
        <f t="shared" si="0"/>
        <v>190</v>
      </c>
      <c r="F11" s="4">
        <f t="shared" si="1"/>
        <v>210</v>
      </c>
      <c r="G11" s="4">
        <f t="shared" si="2"/>
        <v>230</v>
      </c>
      <c r="H11" s="4">
        <f t="shared" si="3"/>
        <v>250</v>
      </c>
      <c r="I11" s="4">
        <f t="shared" si="4"/>
        <v>270</v>
      </c>
      <c r="J11" s="4">
        <f t="shared" si="5"/>
        <v>290</v>
      </c>
      <c r="K11" s="4">
        <f t="shared" ref="K11:K63" si="9">ROUND($D11*80*0.97,-1)</f>
        <v>290</v>
      </c>
      <c r="L11" s="268">
        <f t="shared" ref="L11:L63" si="10">ROUND($D11*85*0.94,-1)</f>
        <v>300</v>
      </c>
      <c r="M11" s="4">
        <f t="shared" ref="M11:M63" si="11">ROUND($D11*90*0.91,-1)</f>
        <v>310</v>
      </c>
      <c r="N11" s="4">
        <f t="shared" ref="N11:N63" si="12">ROUND($D11*95*0.88,-1)</f>
        <v>320</v>
      </c>
      <c r="O11" s="4">
        <f t="shared" ref="O11:O63" si="13">ROUND($D11*100*0.85,-1)</f>
        <v>320</v>
      </c>
      <c r="P11" s="4">
        <f t="shared" ref="P11:P63" si="14">ROUND($D11*105*0.82,-1)</f>
        <v>330</v>
      </c>
      <c r="Q11" s="4">
        <f t="shared" si="6"/>
        <v>330</v>
      </c>
      <c r="R11" s="4">
        <f t="shared" si="7"/>
        <v>330</v>
      </c>
      <c r="S11" s="4">
        <f t="shared" si="8"/>
        <v>330</v>
      </c>
      <c r="T11" s="1"/>
    </row>
    <row r="12" spans="1:22" ht="16.149999999999999" customHeight="1" x14ac:dyDescent="0.3">
      <c r="A12" s="1"/>
      <c r="B12" s="1051" t="s">
        <v>789</v>
      </c>
      <c r="C12" s="242" t="s">
        <v>796</v>
      </c>
      <c r="D12" s="3">
        <v>5.5</v>
      </c>
      <c r="E12" s="4">
        <f t="shared" si="0"/>
        <v>280</v>
      </c>
      <c r="F12" s="4">
        <f t="shared" si="1"/>
        <v>300</v>
      </c>
      <c r="G12" s="4">
        <f t="shared" si="2"/>
        <v>330</v>
      </c>
      <c r="H12" s="4">
        <f t="shared" si="3"/>
        <v>360</v>
      </c>
      <c r="I12" s="4">
        <f t="shared" si="4"/>
        <v>390</v>
      </c>
      <c r="J12" s="4">
        <f t="shared" si="5"/>
        <v>410</v>
      </c>
      <c r="K12" s="4">
        <f>ROUND($D12*80*0.97,-1)</f>
        <v>430</v>
      </c>
      <c r="L12" s="4">
        <f>ROUND($D12*85*0.94,-1)</f>
        <v>440</v>
      </c>
      <c r="M12" s="4">
        <f>ROUND($D12*90*0.91,-1)</f>
        <v>450</v>
      </c>
      <c r="N12" s="4">
        <f>ROUND($D12*95*0.88,-1)</f>
        <v>460</v>
      </c>
      <c r="O12" s="4">
        <f>ROUND($D12*100*0.85,-1)</f>
        <v>470</v>
      </c>
      <c r="P12" s="4">
        <f>ROUND($D12*105*0.82,-1)</f>
        <v>470</v>
      </c>
      <c r="Q12" s="4">
        <f t="shared" si="6"/>
        <v>480</v>
      </c>
      <c r="R12" s="4">
        <f t="shared" si="7"/>
        <v>480</v>
      </c>
      <c r="S12" s="4">
        <f t="shared" si="8"/>
        <v>480</v>
      </c>
      <c r="T12" s="1"/>
    </row>
    <row r="13" spans="1:22" ht="16.149999999999999" customHeight="1" x14ac:dyDescent="0.3">
      <c r="A13" s="1"/>
      <c r="B13" s="1051"/>
      <c r="C13" s="242" t="s">
        <v>790</v>
      </c>
      <c r="D13" s="3">
        <v>8</v>
      </c>
      <c r="E13" s="4">
        <f t="shared" si="0"/>
        <v>400</v>
      </c>
      <c r="F13" s="4">
        <f t="shared" si="1"/>
        <v>440</v>
      </c>
      <c r="G13" s="4">
        <f t="shared" si="2"/>
        <v>480</v>
      </c>
      <c r="H13" s="4">
        <f t="shared" si="3"/>
        <v>520</v>
      </c>
      <c r="I13" s="4">
        <f t="shared" si="4"/>
        <v>560</v>
      </c>
      <c r="J13" s="4">
        <f t="shared" si="5"/>
        <v>600</v>
      </c>
      <c r="K13" s="4">
        <f t="shared" si="9"/>
        <v>620</v>
      </c>
      <c r="L13" s="4">
        <f t="shared" si="10"/>
        <v>640</v>
      </c>
      <c r="M13" s="4">
        <f t="shared" si="11"/>
        <v>660</v>
      </c>
      <c r="N13" s="4">
        <f t="shared" si="12"/>
        <v>670</v>
      </c>
      <c r="O13" s="4">
        <f t="shared" si="13"/>
        <v>680</v>
      </c>
      <c r="P13" s="4">
        <f t="shared" si="14"/>
        <v>690</v>
      </c>
      <c r="Q13" s="4">
        <f t="shared" si="6"/>
        <v>700</v>
      </c>
      <c r="R13" s="4">
        <f t="shared" si="7"/>
        <v>700</v>
      </c>
      <c r="S13" s="4">
        <f t="shared" si="8"/>
        <v>700</v>
      </c>
      <c r="T13" s="1"/>
    </row>
    <row r="14" spans="1:22" ht="16.149999999999999" customHeight="1" x14ac:dyDescent="0.3">
      <c r="A14" s="1"/>
      <c r="B14" s="1052" t="s">
        <v>540</v>
      </c>
      <c r="C14" s="242">
        <v>6</v>
      </c>
      <c r="D14" s="3">
        <v>5.5</v>
      </c>
      <c r="E14" s="4">
        <f t="shared" si="0"/>
        <v>280</v>
      </c>
      <c r="F14" s="4">
        <f t="shared" si="1"/>
        <v>300</v>
      </c>
      <c r="G14" s="4">
        <f t="shared" si="2"/>
        <v>330</v>
      </c>
      <c r="H14" s="4">
        <f t="shared" si="3"/>
        <v>360</v>
      </c>
      <c r="I14" s="4">
        <f t="shared" si="4"/>
        <v>390</v>
      </c>
      <c r="J14" s="4">
        <f t="shared" si="5"/>
        <v>410</v>
      </c>
      <c r="K14" s="4">
        <f t="shared" si="9"/>
        <v>430</v>
      </c>
      <c r="L14" s="4">
        <f t="shared" si="10"/>
        <v>440</v>
      </c>
      <c r="M14" s="4">
        <f t="shared" si="11"/>
        <v>450</v>
      </c>
      <c r="N14" s="4">
        <f t="shared" si="12"/>
        <v>460</v>
      </c>
      <c r="O14" s="4">
        <f t="shared" si="13"/>
        <v>470</v>
      </c>
      <c r="P14" s="4">
        <f t="shared" si="14"/>
        <v>470</v>
      </c>
      <c r="Q14" s="4">
        <f t="shared" si="6"/>
        <v>480</v>
      </c>
      <c r="R14" s="4">
        <f t="shared" si="7"/>
        <v>480</v>
      </c>
      <c r="S14" s="4">
        <f t="shared" si="8"/>
        <v>480</v>
      </c>
      <c r="T14" s="1"/>
      <c r="U14" s="1076" t="s">
        <v>1123</v>
      </c>
      <c r="V14" s="1076"/>
    </row>
    <row r="15" spans="1:22" ht="16.149999999999999" customHeight="1" x14ac:dyDescent="0.3">
      <c r="A15" s="1"/>
      <c r="B15" s="1053"/>
      <c r="C15" s="242">
        <v>7</v>
      </c>
      <c r="D15" s="3">
        <v>7.2</v>
      </c>
      <c r="E15" s="4">
        <f t="shared" si="0"/>
        <v>360</v>
      </c>
      <c r="F15" s="4">
        <f t="shared" si="1"/>
        <v>400</v>
      </c>
      <c r="G15" s="4">
        <f t="shared" si="2"/>
        <v>430</v>
      </c>
      <c r="H15" s="4">
        <f t="shared" si="3"/>
        <v>470</v>
      </c>
      <c r="I15" s="4">
        <f t="shared" si="4"/>
        <v>500</v>
      </c>
      <c r="J15" s="4">
        <f t="shared" si="5"/>
        <v>540</v>
      </c>
      <c r="K15" s="4">
        <f t="shared" si="9"/>
        <v>560</v>
      </c>
      <c r="L15" s="4">
        <f t="shared" si="10"/>
        <v>580</v>
      </c>
      <c r="M15" s="4">
        <f t="shared" si="11"/>
        <v>590</v>
      </c>
      <c r="N15" s="4">
        <f t="shared" si="12"/>
        <v>600</v>
      </c>
      <c r="O15" s="4">
        <f t="shared" si="13"/>
        <v>610</v>
      </c>
      <c r="P15" s="4">
        <f t="shared" si="14"/>
        <v>620</v>
      </c>
      <c r="Q15" s="4">
        <f t="shared" si="6"/>
        <v>630</v>
      </c>
      <c r="R15" s="4">
        <f t="shared" si="7"/>
        <v>630</v>
      </c>
      <c r="S15" s="4">
        <f t="shared" si="8"/>
        <v>630</v>
      </c>
      <c r="T15" s="1"/>
      <c r="U15" s="1076"/>
      <c r="V15" s="1076"/>
    </row>
    <row r="16" spans="1:22" ht="16.149999999999999" customHeight="1" x14ac:dyDescent="0.3">
      <c r="A16" s="1"/>
      <c r="B16" s="1053"/>
      <c r="C16" s="242">
        <v>8</v>
      </c>
      <c r="D16" s="3">
        <v>9.5</v>
      </c>
      <c r="E16" s="4">
        <f t="shared" si="0"/>
        <v>480</v>
      </c>
      <c r="F16" s="4">
        <f t="shared" si="1"/>
        <v>520</v>
      </c>
      <c r="G16" s="4">
        <f t="shared" si="2"/>
        <v>570</v>
      </c>
      <c r="H16" s="4">
        <f t="shared" si="3"/>
        <v>620</v>
      </c>
      <c r="I16" s="4">
        <f t="shared" si="4"/>
        <v>670</v>
      </c>
      <c r="J16" s="4">
        <f t="shared" si="5"/>
        <v>710</v>
      </c>
      <c r="K16" s="4">
        <f t="shared" si="9"/>
        <v>740</v>
      </c>
      <c r="L16" s="4">
        <f t="shared" si="10"/>
        <v>760</v>
      </c>
      <c r="M16" s="4">
        <f t="shared" si="11"/>
        <v>780</v>
      </c>
      <c r="N16" s="4">
        <f t="shared" si="12"/>
        <v>790</v>
      </c>
      <c r="O16" s="4">
        <f t="shared" si="13"/>
        <v>810</v>
      </c>
      <c r="P16" s="4">
        <f t="shared" si="14"/>
        <v>820</v>
      </c>
      <c r="Q16" s="4">
        <f t="shared" si="6"/>
        <v>830</v>
      </c>
      <c r="R16" s="4">
        <f t="shared" si="7"/>
        <v>830</v>
      </c>
      <c r="S16" s="4">
        <f t="shared" si="8"/>
        <v>830</v>
      </c>
      <c r="T16" s="1"/>
      <c r="U16" s="1076" t="s">
        <v>1122</v>
      </c>
      <c r="V16" s="1076"/>
    </row>
    <row r="17" spans="1:22" ht="16.149999999999999" customHeight="1" x14ac:dyDescent="0.3">
      <c r="A17" s="1"/>
      <c r="B17" s="1053"/>
      <c r="C17" s="242">
        <v>9</v>
      </c>
      <c r="D17" s="3">
        <v>9.6</v>
      </c>
      <c r="E17" s="4">
        <f t="shared" si="0"/>
        <v>480</v>
      </c>
      <c r="F17" s="4">
        <f t="shared" si="1"/>
        <v>530</v>
      </c>
      <c r="G17" s="4">
        <f t="shared" si="2"/>
        <v>580</v>
      </c>
      <c r="H17" s="4">
        <f t="shared" si="3"/>
        <v>620</v>
      </c>
      <c r="I17" s="4">
        <f t="shared" si="4"/>
        <v>670</v>
      </c>
      <c r="J17" s="4">
        <f t="shared" si="5"/>
        <v>720</v>
      </c>
      <c r="K17" s="4">
        <f t="shared" si="9"/>
        <v>740</v>
      </c>
      <c r="L17" s="4">
        <f t="shared" si="10"/>
        <v>770</v>
      </c>
      <c r="M17" s="4">
        <f t="shared" si="11"/>
        <v>790</v>
      </c>
      <c r="N17" s="4">
        <f t="shared" si="12"/>
        <v>800</v>
      </c>
      <c r="O17" s="4">
        <f t="shared" si="13"/>
        <v>820</v>
      </c>
      <c r="P17" s="4">
        <f t="shared" si="14"/>
        <v>830</v>
      </c>
      <c r="Q17" s="4">
        <f t="shared" si="6"/>
        <v>830</v>
      </c>
      <c r="R17" s="4">
        <f t="shared" si="7"/>
        <v>840</v>
      </c>
      <c r="S17" s="4">
        <f t="shared" si="8"/>
        <v>840</v>
      </c>
      <c r="T17" s="1"/>
      <c r="U17" s="1076"/>
      <c r="V17" s="1076"/>
    </row>
    <row r="18" spans="1:22" ht="16.149999999999999" customHeight="1" x14ac:dyDescent="0.3">
      <c r="A18" s="1"/>
      <c r="B18" s="1053"/>
      <c r="C18" s="242">
        <v>9.66</v>
      </c>
      <c r="D18" s="3">
        <v>9.7680000000000007</v>
      </c>
      <c r="E18" s="4">
        <f t="shared" si="0"/>
        <v>490</v>
      </c>
      <c r="F18" s="4">
        <f t="shared" si="1"/>
        <v>540</v>
      </c>
      <c r="G18" s="4">
        <f t="shared" si="2"/>
        <v>590</v>
      </c>
      <c r="H18" s="4">
        <f t="shared" si="3"/>
        <v>630</v>
      </c>
      <c r="I18" s="4">
        <f t="shared" si="4"/>
        <v>680</v>
      </c>
      <c r="J18" s="4">
        <f t="shared" si="5"/>
        <v>730</v>
      </c>
      <c r="K18" s="4">
        <f t="shared" si="9"/>
        <v>760</v>
      </c>
      <c r="L18" s="4">
        <f t="shared" si="10"/>
        <v>780</v>
      </c>
      <c r="M18" s="4">
        <f t="shared" si="11"/>
        <v>800</v>
      </c>
      <c r="N18" s="4">
        <f t="shared" si="12"/>
        <v>820</v>
      </c>
      <c r="O18" s="4">
        <f t="shared" si="13"/>
        <v>830</v>
      </c>
      <c r="P18" s="4">
        <f t="shared" si="14"/>
        <v>840</v>
      </c>
      <c r="Q18" s="4">
        <f t="shared" si="6"/>
        <v>850</v>
      </c>
      <c r="R18" s="4">
        <f t="shared" si="7"/>
        <v>850</v>
      </c>
      <c r="S18" s="4">
        <f t="shared" si="8"/>
        <v>860</v>
      </c>
      <c r="T18" s="1"/>
      <c r="U18" s="1076">
        <f>300+810/60*20+340*1</f>
        <v>910</v>
      </c>
      <c r="V18" s="1076"/>
    </row>
    <row r="19" spans="1:22" ht="16.149999999999999" customHeight="1" x14ac:dyDescent="0.3">
      <c r="A19" s="1"/>
      <c r="B19" s="1053"/>
      <c r="C19" s="242">
        <v>12</v>
      </c>
      <c r="D19" s="3">
        <v>10.1</v>
      </c>
      <c r="E19" s="4">
        <f t="shared" si="0"/>
        <v>510</v>
      </c>
      <c r="F19" s="4">
        <f t="shared" si="1"/>
        <v>560</v>
      </c>
      <c r="G19" s="4">
        <f t="shared" si="2"/>
        <v>610</v>
      </c>
      <c r="H19" s="4">
        <f t="shared" si="3"/>
        <v>660</v>
      </c>
      <c r="I19" s="4">
        <f t="shared" si="4"/>
        <v>710</v>
      </c>
      <c r="J19" s="4">
        <f t="shared" si="5"/>
        <v>760</v>
      </c>
      <c r="K19" s="4">
        <f t="shared" si="9"/>
        <v>780</v>
      </c>
      <c r="L19" s="268">
        <f t="shared" si="10"/>
        <v>810</v>
      </c>
      <c r="M19" s="4">
        <f t="shared" si="11"/>
        <v>830</v>
      </c>
      <c r="N19" s="4">
        <f t="shared" si="12"/>
        <v>840</v>
      </c>
      <c r="O19" s="4">
        <f t="shared" si="13"/>
        <v>860</v>
      </c>
      <c r="P19" s="4">
        <f t="shared" si="14"/>
        <v>870</v>
      </c>
      <c r="Q19" s="4">
        <f t="shared" si="6"/>
        <v>880</v>
      </c>
      <c r="R19" s="4">
        <f t="shared" si="7"/>
        <v>880</v>
      </c>
      <c r="S19" s="4">
        <f t="shared" si="8"/>
        <v>880</v>
      </c>
      <c r="T19" s="1"/>
      <c r="U19" s="1076"/>
      <c r="V19" s="1076"/>
    </row>
    <row r="20" spans="1:22" ht="16.149999999999999" customHeight="1" x14ac:dyDescent="0.3">
      <c r="A20" s="1"/>
      <c r="B20" s="1053"/>
      <c r="C20" s="242">
        <v>13</v>
      </c>
      <c r="D20" s="3">
        <v>10.1</v>
      </c>
      <c r="E20" s="4">
        <f t="shared" si="0"/>
        <v>510</v>
      </c>
      <c r="F20" s="4">
        <f t="shared" si="1"/>
        <v>560</v>
      </c>
      <c r="G20" s="4">
        <f t="shared" si="2"/>
        <v>610</v>
      </c>
      <c r="H20" s="4">
        <f t="shared" si="3"/>
        <v>660</v>
      </c>
      <c r="I20" s="4">
        <f t="shared" si="4"/>
        <v>710</v>
      </c>
      <c r="J20" s="4">
        <f t="shared" si="5"/>
        <v>760</v>
      </c>
      <c r="K20" s="4">
        <f t="shared" si="9"/>
        <v>780</v>
      </c>
      <c r="L20" s="4">
        <f t="shared" si="10"/>
        <v>810</v>
      </c>
      <c r="M20" s="4">
        <f t="shared" si="11"/>
        <v>830</v>
      </c>
      <c r="N20" s="4">
        <f t="shared" si="12"/>
        <v>840</v>
      </c>
      <c r="O20" s="4">
        <f t="shared" si="13"/>
        <v>860</v>
      </c>
      <c r="P20" s="4">
        <f t="shared" si="14"/>
        <v>870</v>
      </c>
      <c r="Q20" s="4">
        <f t="shared" si="6"/>
        <v>880</v>
      </c>
      <c r="R20" s="4">
        <f t="shared" si="7"/>
        <v>880</v>
      </c>
      <c r="S20" s="4">
        <f t="shared" si="8"/>
        <v>880</v>
      </c>
      <c r="T20" s="1"/>
      <c r="U20" s="1076" t="s">
        <v>1124</v>
      </c>
      <c r="V20" s="1076"/>
    </row>
    <row r="21" spans="1:22" ht="16.149999999999999" customHeight="1" x14ac:dyDescent="0.3">
      <c r="A21" s="1"/>
      <c r="B21" s="1053"/>
      <c r="C21" s="242">
        <v>14</v>
      </c>
      <c r="D21" s="3">
        <v>10.4</v>
      </c>
      <c r="E21" s="4">
        <f t="shared" si="0"/>
        <v>520</v>
      </c>
      <c r="F21" s="4">
        <f t="shared" si="1"/>
        <v>570</v>
      </c>
      <c r="G21" s="4">
        <f t="shared" si="2"/>
        <v>620</v>
      </c>
      <c r="H21" s="4">
        <f t="shared" si="3"/>
        <v>680</v>
      </c>
      <c r="I21" s="4">
        <f t="shared" si="4"/>
        <v>730</v>
      </c>
      <c r="J21" s="4">
        <f t="shared" si="5"/>
        <v>780</v>
      </c>
      <c r="K21" s="4">
        <f t="shared" si="9"/>
        <v>810</v>
      </c>
      <c r="L21" s="4">
        <f t="shared" si="10"/>
        <v>830</v>
      </c>
      <c r="M21" s="4">
        <f t="shared" si="11"/>
        <v>850</v>
      </c>
      <c r="N21" s="4">
        <f t="shared" si="12"/>
        <v>870</v>
      </c>
      <c r="O21" s="4">
        <f t="shared" si="13"/>
        <v>880</v>
      </c>
      <c r="P21" s="4">
        <f t="shared" si="14"/>
        <v>900</v>
      </c>
      <c r="Q21" s="4">
        <f t="shared" si="6"/>
        <v>900</v>
      </c>
      <c r="R21" s="4">
        <f t="shared" si="7"/>
        <v>910</v>
      </c>
      <c r="S21" s="4">
        <f t="shared" si="8"/>
        <v>910</v>
      </c>
      <c r="T21" s="1"/>
      <c r="U21" s="1076"/>
      <c r="V21" s="1076"/>
    </row>
    <row r="22" spans="1:22" ht="16.149999999999999" customHeight="1" x14ac:dyDescent="0.3">
      <c r="A22" s="1"/>
      <c r="B22" s="1053"/>
      <c r="C22" s="242">
        <v>15</v>
      </c>
      <c r="D22" s="3">
        <v>10.9</v>
      </c>
      <c r="E22" s="4">
        <f t="shared" si="0"/>
        <v>550</v>
      </c>
      <c r="F22" s="4">
        <f t="shared" si="1"/>
        <v>600</v>
      </c>
      <c r="G22" s="4">
        <f t="shared" si="2"/>
        <v>650</v>
      </c>
      <c r="H22" s="4">
        <f t="shared" si="3"/>
        <v>710</v>
      </c>
      <c r="I22" s="4">
        <f t="shared" si="4"/>
        <v>760</v>
      </c>
      <c r="J22" s="4">
        <f t="shared" si="5"/>
        <v>820</v>
      </c>
      <c r="K22" s="4">
        <f t="shared" si="9"/>
        <v>850</v>
      </c>
      <c r="L22" s="4">
        <f t="shared" si="10"/>
        <v>870</v>
      </c>
      <c r="M22" s="4">
        <f t="shared" si="11"/>
        <v>890</v>
      </c>
      <c r="N22" s="4">
        <f t="shared" si="12"/>
        <v>910</v>
      </c>
      <c r="O22" s="4">
        <f t="shared" si="13"/>
        <v>930</v>
      </c>
      <c r="P22" s="4">
        <f t="shared" si="14"/>
        <v>940</v>
      </c>
      <c r="Q22" s="4">
        <f t="shared" si="6"/>
        <v>950</v>
      </c>
      <c r="R22" s="4">
        <f t="shared" si="7"/>
        <v>950</v>
      </c>
      <c r="S22" s="4">
        <f t="shared" si="8"/>
        <v>950</v>
      </c>
      <c r="T22" s="1"/>
      <c r="U22" s="1076">
        <v>300</v>
      </c>
      <c r="V22" s="1076"/>
    </row>
    <row r="23" spans="1:22" ht="16.149999999999999" customHeight="1" x14ac:dyDescent="0.3">
      <c r="A23" s="1"/>
      <c r="B23" s="1054"/>
      <c r="C23" s="242">
        <v>16</v>
      </c>
      <c r="D23" s="3">
        <v>12.7</v>
      </c>
      <c r="E23" s="4">
        <f t="shared" si="0"/>
        <v>640</v>
      </c>
      <c r="F23" s="4">
        <f t="shared" si="1"/>
        <v>700</v>
      </c>
      <c r="G23" s="4">
        <f t="shared" si="2"/>
        <v>760</v>
      </c>
      <c r="H23" s="4">
        <f t="shared" si="3"/>
        <v>830</v>
      </c>
      <c r="I23" s="4">
        <f t="shared" si="4"/>
        <v>890</v>
      </c>
      <c r="J23" s="4">
        <f t="shared" si="5"/>
        <v>950</v>
      </c>
      <c r="K23" s="4">
        <f t="shared" si="9"/>
        <v>990</v>
      </c>
      <c r="L23" s="4">
        <f t="shared" si="10"/>
        <v>1010</v>
      </c>
      <c r="M23" s="4">
        <f t="shared" si="11"/>
        <v>1040</v>
      </c>
      <c r="N23" s="4">
        <f t="shared" si="12"/>
        <v>1060</v>
      </c>
      <c r="O23" s="4">
        <f t="shared" si="13"/>
        <v>1080</v>
      </c>
      <c r="P23" s="4">
        <f t="shared" si="14"/>
        <v>1090</v>
      </c>
      <c r="Q23" s="4">
        <f t="shared" si="6"/>
        <v>1100</v>
      </c>
      <c r="R23" s="4">
        <f t="shared" si="7"/>
        <v>1110</v>
      </c>
      <c r="S23" s="4">
        <f t="shared" si="8"/>
        <v>1110</v>
      </c>
      <c r="T23" s="1"/>
      <c r="U23" s="1076"/>
      <c r="V23" s="1076"/>
    </row>
    <row r="24" spans="1:22" ht="16.149999999999999" customHeight="1" x14ac:dyDescent="0.3">
      <c r="A24" s="1"/>
      <c r="B24" s="1052" t="s">
        <v>544</v>
      </c>
      <c r="C24" s="242">
        <v>10</v>
      </c>
      <c r="D24" s="3">
        <v>3.6</v>
      </c>
      <c r="E24" s="4">
        <f t="shared" si="0"/>
        <v>180</v>
      </c>
      <c r="F24" s="4">
        <f t="shared" si="1"/>
        <v>200</v>
      </c>
      <c r="G24" s="4">
        <f t="shared" si="2"/>
        <v>220</v>
      </c>
      <c r="H24" s="4">
        <f t="shared" si="3"/>
        <v>230</v>
      </c>
      <c r="I24" s="4">
        <f t="shared" si="4"/>
        <v>250</v>
      </c>
      <c r="J24" s="4">
        <f t="shared" si="5"/>
        <v>270</v>
      </c>
      <c r="K24" s="4">
        <f t="shared" si="9"/>
        <v>280</v>
      </c>
      <c r="L24" s="4">
        <f t="shared" si="10"/>
        <v>290</v>
      </c>
      <c r="M24" s="4">
        <f t="shared" si="11"/>
        <v>290</v>
      </c>
      <c r="N24" s="4">
        <f t="shared" si="12"/>
        <v>300</v>
      </c>
      <c r="O24" s="4">
        <f t="shared" si="13"/>
        <v>310</v>
      </c>
      <c r="P24" s="4">
        <f t="shared" si="14"/>
        <v>310</v>
      </c>
      <c r="Q24" s="4">
        <f t="shared" si="6"/>
        <v>310</v>
      </c>
      <c r="R24" s="4">
        <f t="shared" si="7"/>
        <v>310</v>
      </c>
      <c r="S24" s="4">
        <f t="shared" si="8"/>
        <v>320</v>
      </c>
      <c r="T24" s="1"/>
    </row>
    <row r="25" spans="1:22" ht="16.149999999999999" customHeight="1" x14ac:dyDescent="0.3">
      <c r="A25" s="1"/>
      <c r="B25" s="455"/>
      <c r="C25" s="242">
        <v>12</v>
      </c>
      <c r="D25" s="3">
        <v>3.9</v>
      </c>
      <c r="E25" s="4">
        <f t="shared" si="0"/>
        <v>200</v>
      </c>
      <c r="F25" s="4">
        <f t="shared" si="1"/>
        <v>210</v>
      </c>
      <c r="G25" s="4">
        <f t="shared" si="2"/>
        <v>230</v>
      </c>
      <c r="H25" s="4">
        <f t="shared" si="3"/>
        <v>250</v>
      </c>
      <c r="I25" s="4">
        <f t="shared" si="4"/>
        <v>270</v>
      </c>
      <c r="J25" s="4">
        <f t="shared" si="5"/>
        <v>290</v>
      </c>
      <c r="K25" s="4">
        <f t="shared" si="9"/>
        <v>300</v>
      </c>
      <c r="L25" s="4">
        <f t="shared" si="10"/>
        <v>310</v>
      </c>
      <c r="M25" s="4">
        <f t="shared" si="11"/>
        <v>320</v>
      </c>
      <c r="N25" s="4">
        <f t="shared" si="12"/>
        <v>330</v>
      </c>
      <c r="O25" s="4">
        <f t="shared" si="13"/>
        <v>330</v>
      </c>
      <c r="P25" s="4">
        <f t="shared" si="14"/>
        <v>340</v>
      </c>
      <c r="Q25" s="4">
        <f t="shared" si="6"/>
        <v>340</v>
      </c>
      <c r="R25" s="4">
        <f t="shared" si="7"/>
        <v>340</v>
      </c>
      <c r="S25" s="4">
        <f t="shared" si="8"/>
        <v>340</v>
      </c>
      <c r="T25" s="1"/>
    </row>
    <row r="26" spans="1:22" ht="16.149999999999999" customHeight="1" x14ac:dyDescent="0.3">
      <c r="A26" s="1"/>
      <c r="B26" s="455"/>
      <c r="C26" s="242">
        <v>13</v>
      </c>
      <c r="D26" s="3">
        <v>4.4000000000000004</v>
      </c>
      <c r="E26" s="4">
        <f t="shared" si="0"/>
        <v>220</v>
      </c>
      <c r="F26" s="4">
        <f t="shared" si="1"/>
        <v>240</v>
      </c>
      <c r="G26" s="4">
        <f t="shared" si="2"/>
        <v>260</v>
      </c>
      <c r="H26" s="4">
        <f t="shared" si="3"/>
        <v>290</v>
      </c>
      <c r="I26" s="4">
        <f t="shared" si="4"/>
        <v>310</v>
      </c>
      <c r="J26" s="4">
        <f t="shared" si="5"/>
        <v>330</v>
      </c>
      <c r="K26" s="4">
        <f t="shared" si="9"/>
        <v>340</v>
      </c>
      <c r="L26" s="4">
        <f t="shared" si="10"/>
        <v>350</v>
      </c>
      <c r="M26" s="4">
        <f t="shared" si="11"/>
        <v>360</v>
      </c>
      <c r="N26" s="4">
        <f t="shared" si="12"/>
        <v>370</v>
      </c>
      <c r="O26" s="4">
        <f t="shared" si="13"/>
        <v>370</v>
      </c>
      <c r="P26" s="4">
        <f t="shared" si="14"/>
        <v>380</v>
      </c>
      <c r="Q26" s="4">
        <f t="shared" si="6"/>
        <v>380</v>
      </c>
      <c r="R26" s="4">
        <f t="shared" si="7"/>
        <v>380</v>
      </c>
      <c r="S26" s="4">
        <f t="shared" si="8"/>
        <v>390</v>
      </c>
      <c r="T26" s="1"/>
    </row>
    <row r="27" spans="1:22" ht="16.149999999999999" customHeight="1" x14ac:dyDescent="0.3">
      <c r="A27" s="1"/>
      <c r="B27" s="455"/>
      <c r="C27" s="242">
        <v>15</v>
      </c>
      <c r="D27" s="3">
        <v>5.5</v>
      </c>
      <c r="E27" s="4">
        <f t="shared" si="0"/>
        <v>280</v>
      </c>
      <c r="F27" s="4">
        <f t="shared" si="1"/>
        <v>300</v>
      </c>
      <c r="G27" s="4">
        <f t="shared" si="2"/>
        <v>330</v>
      </c>
      <c r="H27" s="4">
        <f t="shared" si="3"/>
        <v>360</v>
      </c>
      <c r="I27" s="4">
        <f t="shared" si="4"/>
        <v>390</v>
      </c>
      <c r="J27" s="4">
        <f t="shared" si="5"/>
        <v>410</v>
      </c>
      <c r="K27" s="4">
        <f t="shared" si="9"/>
        <v>430</v>
      </c>
      <c r="L27" s="4">
        <f t="shared" si="10"/>
        <v>440</v>
      </c>
      <c r="M27" s="4">
        <f t="shared" si="11"/>
        <v>450</v>
      </c>
      <c r="N27" s="4">
        <f t="shared" si="12"/>
        <v>460</v>
      </c>
      <c r="O27" s="4">
        <f t="shared" si="13"/>
        <v>470</v>
      </c>
      <c r="P27" s="4">
        <f t="shared" si="14"/>
        <v>470</v>
      </c>
      <c r="Q27" s="4">
        <f t="shared" si="6"/>
        <v>480</v>
      </c>
      <c r="R27" s="4">
        <f t="shared" si="7"/>
        <v>480</v>
      </c>
      <c r="S27" s="4">
        <f t="shared" si="8"/>
        <v>480</v>
      </c>
      <c r="T27" s="1"/>
    </row>
    <row r="28" spans="1:22" ht="16.149999999999999" customHeight="1" x14ac:dyDescent="0.3">
      <c r="A28" s="1"/>
      <c r="B28" s="455"/>
      <c r="C28" s="242">
        <v>18</v>
      </c>
      <c r="D28" s="3">
        <v>6.5</v>
      </c>
      <c r="E28" s="4">
        <f t="shared" si="0"/>
        <v>330</v>
      </c>
      <c r="F28" s="4">
        <f t="shared" si="1"/>
        <v>360</v>
      </c>
      <c r="G28" s="4">
        <f t="shared" si="2"/>
        <v>390</v>
      </c>
      <c r="H28" s="4">
        <f t="shared" si="3"/>
        <v>420</v>
      </c>
      <c r="I28" s="4">
        <f t="shared" si="4"/>
        <v>460</v>
      </c>
      <c r="J28" s="4">
        <f t="shared" si="5"/>
        <v>490</v>
      </c>
      <c r="K28" s="4">
        <f t="shared" si="9"/>
        <v>500</v>
      </c>
      <c r="L28" s="4">
        <f t="shared" si="10"/>
        <v>520</v>
      </c>
      <c r="M28" s="4">
        <f t="shared" si="11"/>
        <v>530</v>
      </c>
      <c r="N28" s="4">
        <f t="shared" si="12"/>
        <v>540</v>
      </c>
      <c r="O28" s="4">
        <f t="shared" si="13"/>
        <v>550</v>
      </c>
      <c r="P28" s="4">
        <f t="shared" si="14"/>
        <v>560</v>
      </c>
      <c r="Q28" s="4">
        <f t="shared" si="6"/>
        <v>560</v>
      </c>
      <c r="R28" s="4">
        <f t="shared" si="7"/>
        <v>570</v>
      </c>
      <c r="S28" s="4">
        <f t="shared" si="8"/>
        <v>570</v>
      </c>
      <c r="T28" s="1"/>
    </row>
    <row r="29" spans="1:22" ht="16.149999999999999" customHeight="1" x14ac:dyDescent="0.3">
      <c r="A29" s="1"/>
      <c r="B29" s="455"/>
      <c r="C29" s="242">
        <v>27</v>
      </c>
      <c r="D29" s="3">
        <v>7.5</v>
      </c>
      <c r="E29" s="4">
        <f t="shared" si="0"/>
        <v>380</v>
      </c>
      <c r="F29" s="4">
        <f t="shared" si="1"/>
        <v>410</v>
      </c>
      <c r="G29" s="4">
        <f t="shared" si="2"/>
        <v>450</v>
      </c>
      <c r="H29" s="4">
        <f t="shared" si="3"/>
        <v>490</v>
      </c>
      <c r="I29" s="4">
        <f t="shared" si="4"/>
        <v>530</v>
      </c>
      <c r="J29" s="4">
        <f t="shared" si="5"/>
        <v>560</v>
      </c>
      <c r="K29" s="4">
        <f t="shared" si="9"/>
        <v>580</v>
      </c>
      <c r="L29" s="4">
        <f t="shared" si="10"/>
        <v>600</v>
      </c>
      <c r="M29" s="4">
        <f t="shared" si="11"/>
        <v>610</v>
      </c>
      <c r="N29" s="4">
        <f t="shared" si="12"/>
        <v>630</v>
      </c>
      <c r="O29" s="4">
        <f t="shared" si="13"/>
        <v>640</v>
      </c>
      <c r="P29" s="4">
        <f t="shared" si="14"/>
        <v>650</v>
      </c>
      <c r="Q29" s="4">
        <f t="shared" si="6"/>
        <v>650</v>
      </c>
      <c r="R29" s="4">
        <f t="shared" si="7"/>
        <v>660</v>
      </c>
      <c r="S29" s="4">
        <f t="shared" si="8"/>
        <v>660</v>
      </c>
      <c r="T29" s="1"/>
    </row>
    <row r="30" spans="1:22" ht="16.149999999999999" customHeight="1" x14ac:dyDescent="0.3">
      <c r="A30" s="1"/>
      <c r="B30" s="455"/>
      <c r="C30" s="242">
        <v>31</v>
      </c>
      <c r="D30" s="3">
        <v>10</v>
      </c>
      <c r="E30" s="4">
        <f t="shared" si="0"/>
        <v>500</v>
      </c>
      <c r="F30" s="4">
        <f t="shared" si="1"/>
        <v>550</v>
      </c>
      <c r="G30" s="4">
        <f t="shared" si="2"/>
        <v>600</v>
      </c>
      <c r="H30" s="4">
        <f t="shared" si="3"/>
        <v>650</v>
      </c>
      <c r="I30" s="4">
        <f t="shared" si="4"/>
        <v>700</v>
      </c>
      <c r="J30" s="4">
        <f t="shared" si="5"/>
        <v>750</v>
      </c>
      <c r="K30" s="4">
        <f t="shared" si="9"/>
        <v>780</v>
      </c>
      <c r="L30" s="4">
        <f t="shared" si="10"/>
        <v>800</v>
      </c>
      <c r="M30" s="4">
        <f t="shared" si="11"/>
        <v>820</v>
      </c>
      <c r="N30" s="4">
        <f t="shared" si="12"/>
        <v>840</v>
      </c>
      <c r="O30" s="4">
        <f t="shared" si="13"/>
        <v>850</v>
      </c>
      <c r="P30" s="4">
        <f t="shared" si="14"/>
        <v>860</v>
      </c>
      <c r="Q30" s="4">
        <f t="shared" si="6"/>
        <v>870</v>
      </c>
      <c r="R30" s="4">
        <f t="shared" si="7"/>
        <v>870</v>
      </c>
      <c r="S30" s="4">
        <f t="shared" si="8"/>
        <v>880</v>
      </c>
      <c r="T30" s="1"/>
    </row>
    <row r="31" spans="1:22" ht="16.149999999999999" customHeight="1" x14ac:dyDescent="0.3">
      <c r="A31" s="1"/>
      <c r="B31" s="456"/>
      <c r="C31" s="242">
        <v>34</v>
      </c>
      <c r="D31" s="3">
        <v>12</v>
      </c>
      <c r="E31" s="4">
        <f t="shared" si="0"/>
        <v>600</v>
      </c>
      <c r="F31" s="4">
        <f t="shared" si="1"/>
        <v>660</v>
      </c>
      <c r="G31" s="4">
        <f t="shared" si="2"/>
        <v>720</v>
      </c>
      <c r="H31" s="4">
        <f t="shared" si="3"/>
        <v>780</v>
      </c>
      <c r="I31" s="4">
        <f t="shared" si="4"/>
        <v>840</v>
      </c>
      <c r="J31" s="4">
        <f t="shared" si="5"/>
        <v>900</v>
      </c>
      <c r="K31" s="4">
        <f t="shared" si="9"/>
        <v>930</v>
      </c>
      <c r="L31" s="4">
        <f t="shared" si="10"/>
        <v>960</v>
      </c>
      <c r="M31" s="4">
        <f t="shared" si="11"/>
        <v>980</v>
      </c>
      <c r="N31" s="4">
        <f t="shared" si="12"/>
        <v>1000</v>
      </c>
      <c r="O31" s="4">
        <f t="shared" si="13"/>
        <v>1020</v>
      </c>
      <c r="P31" s="4">
        <f t="shared" si="14"/>
        <v>1030</v>
      </c>
      <c r="Q31" s="4">
        <f t="shared" si="6"/>
        <v>1040</v>
      </c>
      <c r="R31" s="4">
        <f t="shared" si="7"/>
        <v>1050</v>
      </c>
      <c r="S31" s="4">
        <f t="shared" si="8"/>
        <v>1050</v>
      </c>
      <c r="T31" s="1"/>
    </row>
    <row r="32" spans="1:22" ht="16.149999999999999" customHeight="1" x14ac:dyDescent="0.3">
      <c r="A32" s="1"/>
      <c r="B32" s="766" t="s">
        <v>10</v>
      </c>
      <c r="C32" s="242" t="s">
        <v>11</v>
      </c>
      <c r="D32" s="3">
        <v>4.8</v>
      </c>
      <c r="E32" s="4">
        <f t="shared" si="0"/>
        <v>240</v>
      </c>
      <c r="F32" s="4">
        <f t="shared" si="1"/>
        <v>260</v>
      </c>
      <c r="G32" s="4">
        <f t="shared" si="2"/>
        <v>290</v>
      </c>
      <c r="H32" s="4">
        <f t="shared" si="3"/>
        <v>310</v>
      </c>
      <c r="I32" s="4">
        <f t="shared" si="4"/>
        <v>340</v>
      </c>
      <c r="J32" s="4">
        <f t="shared" si="5"/>
        <v>360</v>
      </c>
      <c r="K32" s="4">
        <f t="shared" si="9"/>
        <v>370</v>
      </c>
      <c r="L32" s="4">
        <f t="shared" si="10"/>
        <v>380</v>
      </c>
      <c r="M32" s="4">
        <f t="shared" si="11"/>
        <v>390</v>
      </c>
      <c r="N32" s="4">
        <f t="shared" si="12"/>
        <v>400</v>
      </c>
      <c r="O32" s="4">
        <f t="shared" si="13"/>
        <v>410</v>
      </c>
      <c r="P32" s="4">
        <f t="shared" si="14"/>
        <v>410</v>
      </c>
      <c r="Q32" s="4">
        <f t="shared" si="6"/>
        <v>420</v>
      </c>
      <c r="R32" s="4">
        <f t="shared" si="7"/>
        <v>420</v>
      </c>
      <c r="S32" s="4">
        <f t="shared" si="8"/>
        <v>420</v>
      </c>
      <c r="T32" s="1"/>
    </row>
    <row r="33" spans="1:20" ht="16.149999999999999" customHeight="1" x14ac:dyDescent="0.3">
      <c r="A33" s="1"/>
      <c r="B33" s="766"/>
      <c r="C33" s="242" t="s">
        <v>12</v>
      </c>
      <c r="D33" s="3">
        <v>6.8</v>
      </c>
      <c r="E33" s="4">
        <f t="shared" si="0"/>
        <v>340</v>
      </c>
      <c r="F33" s="4">
        <f t="shared" si="1"/>
        <v>370</v>
      </c>
      <c r="G33" s="4">
        <f t="shared" si="2"/>
        <v>410</v>
      </c>
      <c r="H33" s="4">
        <f t="shared" si="3"/>
        <v>440</v>
      </c>
      <c r="I33" s="4">
        <f t="shared" si="4"/>
        <v>480</v>
      </c>
      <c r="J33" s="4">
        <f t="shared" si="5"/>
        <v>510</v>
      </c>
      <c r="K33" s="4">
        <f t="shared" si="9"/>
        <v>530</v>
      </c>
      <c r="L33" s="4">
        <f t="shared" si="10"/>
        <v>540</v>
      </c>
      <c r="M33" s="4">
        <f t="shared" si="11"/>
        <v>560</v>
      </c>
      <c r="N33" s="4">
        <f t="shared" si="12"/>
        <v>570</v>
      </c>
      <c r="O33" s="4">
        <f t="shared" si="13"/>
        <v>580</v>
      </c>
      <c r="P33" s="4">
        <f t="shared" si="14"/>
        <v>590</v>
      </c>
      <c r="Q33" s="4">
        <f t="shared" si="6"/>
        <v>590</v>
      </c>
      <c r="R33" s="4">
        <f t="shared" si="7"/>
        <v>590</v>
      </c>
      <c r="S33" s="4">
        <f t="shared" si="8"/>
        <v>600</v>
      </c>
      <c r="T33" s="1"/>
    </row>
    <row r="34" spans="1:20" ht="16.149999999999999" customHeight="1" x14ac:dyDescent="0.3">
      <c r="A34" s="1"/>
      <c r="B34" s="766"/>
      <c r="C34" s="242" t="s">
        <v>13</v>
      </c>
      <c r="D34" s="3">
        <v>8.8000000000000007</v>
      </c>
      <c r="E34" s="4">
        <f t="shared" si="0"/>
        <v>440</v>
      </c>
      <c r="F34" s="4">
        <f t="shared" si="1"/>
        <v>480</v>
      </c>
      <c r="G34" s="4">
        <f t="shared" si="2"/>
        <v>530</v>
      </c>
      <c r="H34" s="4">
        <f t="shared" si="3"/>
        <v>570</v>
      </c>
      <c r="I34" s="4">
        <f t="shared" si="4"/>
        <v>620</v>
      </c>
      <c r="J34" s="4">
        <f t="shared" si="5"/>
        <v>660</v>
      </c>
      <c r="K34" s="4">
        <f t="shared" si="9"/>
        <v>680</v>
      </c>
      <c r="L34" s="4">
        <f t="shared" si="10"/>
        <v>700</v>
      </c>
      <c r="M34" s="4">
        <f t="shared" si="11"/>
        <v>720</v>
      </c>
      <c r="N34" s="4">
        <f t="shared" si="12"/>
        <v>740</v>
      </c>
      <c r="O34" s="4">
        <f t="shared" si="13"/>
        <v>750</v>
      </c>
      <c r="P34" s="4">
        <f t="shared" si="14"/>
        <v>760</v>
      </c>
      <c r="Q34" s="4">
        <f t="shared" si="6"/>
        <v>760</v>
      </c>
      <c r="R34" s="4">
        <f t="shared" si="7"/>
        <v>770</v>
      </c>
      <c r="S34" s="4">
        <f t="shared" si="8"/>
        <v>770</v>
      </c>
      <c r="T34" s="1"/>
    </row>
    <row r="35" spans="1:20" ht="16.149999999999999" customHeight="1" x14ac:dyDescent="0.3">
      <c r="A35" s="1"/>
      <c r="B35" s="766"/>
      <c r="C35" s="242" t="s">
        <v>14</v>
      </c>
      <c r="D35" s="3">
        <v>11</v>
      </c>
      <c r="E35" s="4">
        <f t="shared" si="0"/>
        <v>550</v>
      </c>
      <c r="F35" s="4">
        <f t="shared" si="1"/>
        <v>610</v>
      </c>
      <c r="G35" s="4">
        <f t="shared" si="2"/>
        <v>660</v>
      </c>
      <c r="H35" s="4">
        <f t="shared" si="3"/>
        <v>720</v>
      </c>
      <c r="I35" s="4">
        <f t="shared" si="4"/>
        <v>770</v>
      </c>
      <c r="J35" s="4">
        <f t="shared" si="5"/>
        <v>830</v>
      </c>
      <c r="K35" s="4">
        <f t="shared" si="9"/>
        <v>850</v>
      </c>
      <c r="L35" s="4">
        <f t="shared" si="10"/>
        <v>880</v>
      </c>
      <c r="M35" s="4">
        <f t="shared" si="11"/>
        <v>900</v>
      </c>
      <c r="N35" s="4">
        <f t="shared" si="12"/>
        <v>920</v>
      </c>
      <c r="O35" s="4">
        <f t="shared" si="13"/>
        <v>940</v>
      </c>
      <c r="P35" s="4">
        <f t="shared" si="14"/>
        <v>950</v>
      </c>
      <c r="Q35" s="4">
        <f t="shared" si="6"/>
        <v>960</v>
      </c>
      <c r="R35" s="4">
        <f t="shared" si="7"/>
        <v>960</v>
      </c>
      <c r="S35" s="4">
        <f t="shared" si="8"/>
        <v>960</v>
      </c>
      <c r="T35" s="1"/>
    </row>
    <row r="36" spans="1:20" ht="16.149999999999999" customHeight="1" x14ac:dyDescent="0.3">
      <c r="A36" s="1"/>
      <c r="B36" s="766"/>
      <c r="C36" s="242" t="s">
        <v>15</v>
      </c>
      <c r="D36" s="3">
        <v>14</v>
      </c>
      <c r="E36" s="4">
        <f t="shared" si="0"/>
        <v>700</v>
      </c>
      <c r="F36" s="4">
        <f t="shared" si="1"/>
        <v>770</v>
      </c>
      <c r="G36" s="4">
        <f t="shared" si="2"/>
        <v>840</v>
      </c>
      <c r="H36" s="4">
        <f t="shared" si="3"/>
        <v>910</v>
      </c>
      <c r="I36" s="4">
        <f t="shared" si="4"/>
        <v>980</v>
      </c>
      <c r="J36" s="4">
        <f t="shared" si="5"/>
        <v>1050</v>
      </c>
      <c r="K36" s="4">
        <f t="shared" si="9"/>
        <v>1090</v>
      </c>
      <c r="L36" s="4">
        <f t="shared" si="10"/>
        <v>1120</v>
      </c>
      <c r="M36" s="4">
        <f t="shared" si="11"/>
        <v>1150</v>
      </c>
      <c r="N36" s="4">
        <f t="shared" si="12"/>
        <v>1170</v>
      </c>
      <c r="O36" s="4">
        <f t="shared" si="13"/>
        <v>1190</v>
      </c>
      <c r="P36" s="4">
        <f t="shared" si="14"/>
        <v>1210</v>
      </c>
      <c r="Q36" s="4">
        <f t="shared" si="6"/>
        <v>1220</v>
      </c>
      <c r="R36" s="4">
        <f t="shared" si="7"/>
        <v>1220</v>
      </c>
      <c r="S36" s="4">
        <f t="shared" si="8"/>
        <v>1230</v>
      </c>
      <c r="T36" s="1"/>
    </row>
    <row r="37" spans="1:20" s="1" customFormat="1" ht="16.149999999999999" customHeight="1" x14ac:dyDescent="0.3">
      <c r="B37" s="1051" t="s">
        <v>545</v>
      </c>
      <c r="C37" s="242">
        <v>1.09728</v>
      </c>
      <c r="D37" s="3">
        <v>4.2240000000000002</v>
      </c>
      <c r="E37" s="4">
        <f t="shared" si="0"/>
        <v>210</v>
      </c>
      <c r="F37" s="4">
        <f t="shared" si="1"/>
        <v>230</v>
      </c>
      <c r="G37" s="4">
        <f t="shared" si="2"/>
        <v>250</v>
      </c>
      <c r="H37" s="4">
        <f t="shared" si="3"/>
        <v>270</v>
      </c>
      <c r="I37" s="4">
        <f t="shared" si="4"/>
        <v>300</v>
      </c>
      <c r="J37" s="4">
        <f t="shared" si="5"/>
        <v>320</v>
      </c>
      <c r="K37" s="4">
        <f t="shared" si="9"/>
        <v>330</v>
      </c>
      <c r="L37" s="268">
        <f t="shared" si="10"/>
        <v>340</v>
      </c>
      <c r="M37" s="4">
        <f t="shared" si="11"/>
        <v>350</v>
      </c>
      <c r="N37" s="4">
        <f t="shared" si="12"/>
        <v>350</v>
      </c>
      <c r="O37" s="4">
        <f t="shared" si="13"/>
        <v>360</v>
      </c>
      <c r="P37" s="4">
        <f t="shared" si="14"/>
        <v>360</v>
      </c>
      <c r="Q37" s="4">
        <f t="shared" si="6"/>
        <v>370</v>
      </c>
      <c r="R37" s="4">
        <f t="shared" si="7"/>
        <v>370</v>
      </c>
      <c r="S37" s="4">
        <f t="shared" si="8"/>
        <v>370</v>
      </c>
    </row>
    <row r="38" spans="1:20" ht="16.149999999999999" customHeight="1" x14ac:dyDescent="0.3">
      <c r="A38" s="1"/>
      <c r="B38" s="766"/>
      <c r="C38" s="242">
        <v>2.46888</v>
      </c>
      <c r="D38" s="3">
        <v>7.6560000000000015</v>
      </c>
      <c r="E38" s="4">
        <f t="shared" si="0"/>
        <v>380</v>
      </c>
      <c r="F38" s="4">
        <f t="shared" si="1"/>
        <v>420</v>
      </c>
      <c r="G38" s="4">
        <f t="shared" si="2"/>
        <v>460</v>
      </c>
      <c r="H38" s="4">
        <f t="shared" si="3"/>
        <v>500</v>
      </c>
      <c r="I38" s="4">
        <f t="shared" si="4"/>
        <v>540</v>
      </c>
      <c r="J38" s="4">
        <f t="shared" si="5"/>
        <v>570</v>
      </c>
      <c r="K38" s="4">
        <f t="shared" si="9"/>
        <v>590</v>
      </c>
      <c r="L38" s="4">
        <f t="shared" si="10"/>
        <v>610</v>
      </c>
      <c r="M38" s="4">
        <f t="shared" si="11"/>
        <v>630</v>
      </c>
      <c r="N38" s="4">
        <f t="shared" si="12"/>
        <v>640</v>
      </c>
      <c r="O38" s="4">
        <f t="shared" si="13"/>
        <v>650</v>
      </c>
      <c r="P38" s="4">
        <f t="shared" si="14"/>
        <v>660</v>
      </c>
      <c r="Q38" s="4">
        <f t="shared" si="6"/>
        <v>670</v>
      </c>
      <c r="R38" s="4">
        <f t="shared" si="7"/>
        <v>670</v>
      </c>
      <c r="S38" s="4">
        <f t="shared" si="8"/>
        <v>670</v>
      </c>
      <c r="T38" s="1"/>
    </row>
    <row r="39" spans="1:20" ht="16.149999999999999" customHeight="1" x14ac:dyDescent="0.3">
      <c r="A39" s="1"/>
      <c r="B39" s="766"/>
      <c r="C39" s="242">
        <v>2.7431999999999999</v>
      </c>
      <c r="D39" s="3">
        <v>9.240000000000002</v>
      </c>
      <c r="E39" s="4">
        <f t="shared" si="0"/>
        <v>460</v>
      </c>
      <c r="F39" s="4">
        <f t="shared" si="1"/>
        <v>510</v>
      </c>
      <c r="G39" s="4">
        <f t="shared" si="2"/>
        <v>550</v>
      </c>
      <c r="H39" s="4">
        <f t="shared" si="3"/>
        <v>600</v>
      </c>
      <c r="I39" s="4">
        <f t="shared" si="4"/>
        <v>650</v>
      </c>
      <c r="J39" s="4">
        <f t="shared" si="5"/>
        <v>690</v>
      </c>
      <c r="K39" s="4">
        <f t="shared" si="9"/>
        <v>720</v>
      </c>
      <c r="L39" s="4">
        <f t="shared" si="10"/>
        <v>740</v>
      </c>
      <c r="M39" s="4">
        <f t="shared" si="11"/>
        <v>760</v>
      </c>
      <c r="N39" s="4">
        <f t="shared" si="12"/>
        <v>770</v>
      </c>
      <c r="O39" s="4">
        <f t="shared" si="13"/>
        <v>790</v>
      </c>
      <c r="P39" s="4">
        <f t="shared" si="14"/>
        <v>800</v>
      </c>
      <c r="Q39" s="4">
        <f t="shared" si="6"/>
        <v>800</v>
      </c>
      <c r="R39" s="4">
        <f t="shared" si="7"/>
        <v>810</v>
      </c>
      <c r="S39" s="4">
        <f t="shared" si="8"/>
        <v>810</v>
      </c>
      <c r="T39" s="1"/>
    </row>
    <row r="40" spans="1:20" s="1" customFormat="1" ht="16.149999999999999" customHeight="1" x14ac:dyDescent="0.3">
      <c r="B40" s="1051" t="s">
        <v>546</v>
      </c>
      <c r="C40" s="241" t="s">
        <v>1</v>
      </c>
      <c r="D40" s="3">
        <v>6.1</v>
      </c>
      <c r="E40" s="4">
        <f t="shared" si="0"/>
        <v>310</v>
      </c>
      <c r="F40" s="4">
        <f t="shared" si="1"/>
        <v>340</v>
      </c>
      <c r="G40" s="4">
        <f t="shared" si="2"/>
        <v>370</v>
      </c>
      <c r="H40" s="4">
        <f t="shared" si="3"/>
        <v>400</v>
      </c>
      <c r="I40" s="4">
        <f t="shared" si="4"/>
        <v>430</v>
      </c>
      <c r="J40" s="4">
        <f t="shared" si="5"/>
        <v>460</v>
      </c>
      <c r="K40" s="4">
        <f t="shared" si="9"/>
        <v>470</v>
      </c>
      <c r="L40" s="4">
        <f t="shared" si="10"/>
        <v>490</v>
      </c>
      <c r="M40" s="4">
        <f t="shared" si="11"/>
        <v>500</v>
      </c>
      <c r="N40" s="4">
        <f t="shared" si="12"/>
        <v>510</v>
      </c>
      <c r="O40" s="4">
        <f t="shared" si="13"/>
        <v>520</v>
      </c>
      <c r="P40" s="4">
        <f t="shared" si="14"/>
        <v>530</v>
      </c>
      <c r="Q40" s="4">
        <f t="shared" si="6"/>
        <v>530</v>
      </c>
      <c r="R40" s="4">
        <f t="shared" si="7"/>
        <v>530</v>
      </c>
      <c r="S40" s="4">
        <f t="shared" si="8"/>
        <v>530</v>
      </c>
    </row>
    <row r="41" spans="1:20" ht="16.149999999999999" customHeight="1" x14ac:dyDescent="0.3">
      <c r="A41" s="1"/>
      <c r="B41" s="766"/>
      <c r="C41" s="241" t="s">
        <v>2</v>
      </c>
      <c r="D41" s="3">
        <v>7</v>
      </c>
      <c r="E41" s="4">
        <f t="shared" si="0"/>
        <v>350</v>
      </c>
      <c r="F41" s="4">
        <f t="shared" si="1"/>
        <v>390</v>
      </c>
      <c r="G41" s="4">
        <f t="shared" si="2"/>
        <v>420</v>
      </c>
      <c r="H41" s="4">
        <f t="shared" si="3"/>
        <v>460</v>
      </c>
      <c r="I41" s="4">
        <f t="shared" si="4"/>
        <v>490</v>
      </c>
      <c r="J41" s="4">
        <f t="shared" si="5"/>
        <v>530</v>
      </c>
      <c r="K41" s="4">
        <f t="shared" si="9"/>
        <v>540</v>
      </c>
      <c r="L41" s="4">
        <f t="shared" si="10"/>
        <v>560</v>
      </c>
      <c r="M41" s="4">
        <f t="shared" si="11"/>
        <v>570</v>
      </c>
      <c r="N41" s="4">
        <f t="shared" si="12"/>
        <v>590</v>
      </c>
      <c r="O41" s="4">
        <f t="shared" si="13"/>
        <v>600</v>
      </c>
      <c r="P41" s="4">
        <f t="shared" si="14"/>
        <v>600</v>
      </c>
      <c r="Q41" s="4">
        <f t="shared" si="6"/>
        <v>610</v>
      </c>
      <c r="R41" s="4">
        <f t="shared" si="7"/>
        <v>610</v>
      </c>
      <c r="S41" s="4">
        <f t="shared" si="8"/>
        <v>610</v>
      </c>
      <c r="T41" s="1"/>
    </row>
    <row r="42" spans="1:20" ht="16.149999999999999" customHeight="1" x14ac:dyDescent="0.3">
      <c r="A42" s="1"/>
      <c r="B42" s="766"/>
      <c r="C42" s="241" t="s">
        <v>3</v>
      </c>
      <c r="D42" s="3">
        <v>4.0999999999999996</v>
      </c>
      <c r="E42" s="4">
        <f t="shared" si="0"/>
        <v>210</v>
      </c>
      <c r="F42" s="4">
        <f t="shared" si="1"/>
        <v>230</v>
      </c>
      <c r="G42" s="4">
        <f t="shared" si="2"/>
        <v>250</v>
      </c>
      <c r="H42" s="4">
        <f t="shared" si="3"/>
        <v>270</v>
      </c>
      <c r="I42" s="4">
        <f t="shared" si="4"/>
        <v>290</v>
      </c>
      <c r="J42" s="4">
        <f t="shared" si="5"/>
        <v>310</v>
      </c>
      <c r="K42" s="4">
        <f t="shared" si="9"/>
        <v>320</v>
      </c>
      <c r="L42" s="4">
        <f t="shared" si="10"/>
        <v>330</v>
      </c>
      <c r="M42" s="4">
        <f t="shared" si="11"/>
        <v>340</v>
      </c>
      <c r="N42" s="4">
        <f t="shared" si="12"/>
        <v>340</v>
      </c>
      <c r="O42" s="4">
        <f t="shared" si="13"/>
        <v>350</v>
      </c>
      <c r="P42" s="4">
        <f t="shared" si="14"/>
        <v>350</v>
      </c>
      <c r="Q42" s="4">
        <f t="shared" si="6"/>
        <v>360</v>
      </c>
      <c r="R42" s="4">
        <f t="shared" si="7"/>
        <v>360</v>
      </c>
      <c r="S42" s="4">
        <f t="shared" si="8"/>
        <v>360</v>
      </c>
      <c r="T42" s="1"/>
    </row>
    <row r="43" spans="1:20" ht="16.149999999999999" customHeight="1" x14ac:dyDescent="0.3">
      <c r="A43" s="1"/>
      <c r="B43" s="766"/>
      <c r="C43" s="241" t="s">
        <v>4</v>
      </c>
      <c r="D43" s="3">
        <v>8.9</v>
      </c>
      <c r="E43" s="4">
        <f t="shared" si="0"/>
        <v>450</v>
      </c>
      <c r="F43" s="4">
        <f t="shared" si="1"/>
        <v>490</v>
      </c>
      <c r="G43" s="4">
        <f t="shared" si="2"/>
        <v>530</v>
      </c>
      <c r="H43" s="4">
        <f t="shared" si="3"/>
        <v>580</v>
      </c>
      <c r="I43" s="4">
        <f t="shared" si="4"/>
        <v>620</v>
      </c>
      <c r="J43" s="4">
        <f t="shared" si="5"/>
        <v>670</v>
      </c>
      <c r="K43" s="4">
        <f t="shared" si="9"/>
        <v>690</v>
      </c>
      <c r="L43" s="4">
        <f t="shared" si="10"/>
        <v>710</v>
      </c>
      <c r="M43" s="4">
        <f t="shared" si="11"/>
        <v>730</v>
      </c>
      <c r="N43" s="4">
        <f t="shared" si="12"/>
        <v>740</v>
      </c>
      <c r="O43" s="4">
        <f t="shared" si="13"/>
        <v>760</v>
      </c>
      <c r="P43" s="4">
        <f t="shared" si="14"/>
        <v>770</v>
      </c>
      <c r="Q43" s="4">
        <f t="shared" si="6"/>
        <v>770</v>
      </c>
      <c r="R43" s="4">
        <f t="shared" si="7"/>
        <v>780</v>
      </c>
      <c r="S43" s="4">
        <f t="shared" si="8"/>
        <v>780</v>
      </c>
      <c r="T43" s="1"/>
    </row>
    <row r="44" spans="1:20" ht="16.149999999999999" customHeight="1" x14ac:dyDescent="0.3">
      <c r="A44" s="1"/>
      <c r="B44" s="766"/>
      <c r="C44" s="241" t="s">
        <v>5</v>
      </c>
      <c r="D44" s="3">
        <v>6.6</v>
      </c>
      <c r="E44" s="4">
        <f t="shared" si="0"/>
        <v>330</v>
      </c>
      <c r="F44" s="4">
        <f t="shared" si="1"/>
        <v>360</v>
      </c>
      <c r="G44" s="4">
        <f t="shared" si="2"/>
        <v>400</v>
      </c>
      <c r="H44" s="4">
        <f t="shared" si="3"/>
        <v>430</v>
      </c>
      <c r="I44" s="4">
        <f t="shared" si="4"/>
        <v>460</v>
      </c>
      <c r="J44" s="4">
        <f t="shared" si="5"/>
        <v>500</v>
      </c>
      <c r="K44" s="4">
        <f t="shared" si="9"/>
        <v>510</v>
      </c>
      <c r="L44" s="4">
        <f t="shared" si="10"/>
        <v>530</v>
      </c>
      <c r="M44" s="4">
        <f t="shared" si="11"/>
        <v>540</v>
      </c>
      <c r="N44" s="4">
        <f t="shared" si="12"/>
        <v>550</v>
      </c>
      <c r="O44" s="4">
        <f t="shared" si="13"/>
        <v>560</v>
      </c>
      <c r="P44" s="4">
        <f t="shared" si="14"/>
        <v>570</v>
      </c>
      <c r="Q44" s="4">
        <f t="shared" si="6"/>
        <v>570</v>
      </c>
      <c r="R44" s="4">
        <f t="shared" si="7"/>
        <v>580</v>
      </c>
      <c r="S44" s="4">
        <f t="shared" si="8"/>
        <v>580</v>
      </c>
      <c r="T44" s="1"/>
    </row>
    <row r="45" spans="1:20" ht="16.149999999999999" customHeight="1" x14ac:dyDescent="0.3">
      <c r="A45" s="1"/>
      <c r="B45" s="766"/>
      <c r="C45" s="241" t="s">
        <v>6</v>
      </c>
      <c r="D45" s="3">
        <v>7.4</v>
      </c>
      <c r="E45" s="4">
        <f t="shared" si="0"/>
        <v>370</v>
      </c>
      <c r="F45" s="4">
        <f t="shared" si="1"/>
        <v>410</v>
      </c>
      <c r="G45" s="4">
        <f t="shared" si="2"/>
        <v>440</v>
      </c>
      <c r="H45" s="4">
        <f t="shared" si="3"/>
        <v>480</v>
      </c>
      <c r="I45" s="4">
        <f t="shared" si="4"/>
        <v>520</v>
      </c>
      <c r="J45" s="4">
        <f t="shared" si="5"/>
        <v>560</v>
      </c>
      <c r="K45" s="4">
        <f t="shared" si="9"/>
        <v>570</v>
      </c>
      <c r="L45" s="4">
        <f t="shared" si="10"/>
        <v>590</v>
      </c>
      <c r="M45" s="4">
        <f t="shared" si="11"/>
        <v>610</v>
      </c>
      <c r="N45" s="4">
        <f t="shared" si="12"/>
        <v>620</v>
      </c>
      <c r="O45" s="4">
        <f t="shared" si="13"/>
        <v>630</v>
      </c>
      <c r="P45" s="4">
        <f t="shared" si="14"/>
        <v>640</v>
      </c>
      <c r="Q45" s="4">
        <f t="shared" si="6"/>
        <v>640</v>
      </c>
      <c r="R45" s="4">
        <f t="shared" si="7"/>
        <v>650</v>
      </c>
      <c r="S45" s="4">
        <f t="shared" si="8"/>
        <v>650</v>
      </c>
      <c r="T45" s="1"/>
    </row>
    <row r="46" spans="1:20" s="1" customFormat="1" ht="16.149999999999999" customHeight="1" x14ac:dyDescent="0.3">
      <c r="B46" s="1051" t="s">
        <v>791</v>
      </c>
      <c r="C46" s="241" t="s">
        <v>537</v>
      </c>
      <c r="D46" s="3">
        <v>2.2999999999999998</v>
      </c>
      <c r="E46" s="4">
        <f t="shared" si="0"/>
        <v>120</v>
      </c>
      <c r="F46" s="4">
        <f t="shared" si="1"/>
        <v>130</v>
      </c>
      <c r="G46" s="4">
        <f t="shared" si="2"/>
        <v>140</v>
      </c>
      <c r="H46" s="4">
        <f t="shared" si="3"/>
        <v>150</v>
      </c>
      <c r="I46" s="4">
        <f t="shared" si="4"/>
        <v>160</v>
      </c>
      <c r="J46" s="4">
        <f t="shared" si="5"/>
        <v>170</v>
      </c>
      <c r="K46" s="4">
        <f t="shared" si="9"/>
        <v>180</v>
      </c>
      <c r="L46" s="4">
        <f t="shared" si="10"/>
        <v>180</v>
      </c>
      <c r="M46" s="4">
        <f t="shared" si="11"/>
        <v>190</v>
      </c>
      <c r="N46" s="4">
        <f t="shared" si="12"/>
        <v>190</v>
      </c>
      <c r="O46" s="4">
        <f t="shared" si="13"/>
        <v>200</v>
      </c>
      <c r="P46" s="4">
        <f t="shared" si="14"/>
        <v>200</v>
      </c>
      <c r="Q46" s="4">
        <f t="shared" si="6"/>
        <v>200</v>
      </c>
      <c r="R46" s="4">
        <f t="shared" si="7"/>
        <v>200</v>
      </c>
      <c r="S46" s="4">
        <f t="shared" si="8"/>
        <v>200</v>
      </c>
    </row>
    <row r="47" spans="1:20" ht="16.149999999999999" customHeight="1" x14ac:dyDescent="0.3">
      <c r="A47" s="1"/>
      <c r="B47" s="766"/>
      <c r="C47" s="241" t="s">
        <v>19</v>
      </c>
      <c r="D47" s="3">
        <v>4</v>
      </c>
      <c r="E47" s="4">
        <f t="shared" si="0"/>
        <v>200</v>
      </c>
      <c r="F47" s="4">
        <f t="shared" si="1"/>
        <v>220</v>
      </c>
      <c r="G47" s="4">
        <f t="shared" si="2"/>
        <v>240</v>
      </c>
      <c r="H47" s="4">
        <f t="shared" si="3"/>
        <v>260</v>
      </c>
      <c r="I47" s="4">
        <f t="shared" si="4"/>
        <v>280</v>
      </c>
      <c r="J47" s="4">
        <f t="shared" si="5"/>
        <v>300</v>
      </c>
      <c r="K47" s="4">
        <f t="shared" si="9"/>
        <v>310</v>
      </c>
      <c r="L47" s="4">
        <f t="shared" si="10"/>
        <v>320</v>
      </c>
      <c r="M47" s="4">
        <f t="shared" si="11"/>
        <v>330</v>
      </c>
      <c r="N47" s="4">
        <f t="shared" si="12"/>
        <v>330</v>
      </c>
      <c r="O47" s="4">
        <f t="shared" si="13"/>
        <v>340</v>
      </c>
      <c r="P47" s="4">
        <f t="shared" si="14"/>
        <v>340</v>
      </c>
      <c r="Q47" s="4">
        <f t="shared" si="6"/>
        <v>350</v>
      </c>
      <c r="R47" s="4">
        <f t="shared" si="7"/>
        <v>350</v>
      </c>
      <c r="S47" s="4">
        <f t="shared" si="8"/>
        <v>350</v>
      </c>
      <c r="T47" s="1"/>
    </row>
    <row r="48" spans="1:20" ht="16.149999999999999" customHeight="1" x14ac:dyDescent="0.3">
      <c r="A48" s="1"/>
      <c r="B48" s="766"/>
      <c r="C48" s="241" t="s">
        <v>20</v>
      </c>
      <c r="D48" s="3">
        <v>6</v>
      </c>
      <c r="E48" s="4">
        <f t="shared" si="0"/>
        <v>300</v>
      </c>
      <c r="F48" s="4">
        <f t="shared" si="1"/>
        <v>330</v>
      </c>
      <c r="G48" s="4">
        <f t="shared" si="2"/>
        <v>360</v>
      </c>
      <c r="H48" s="4">
        <f t="shared" si="3"/>
        <v>390</v>
      </c>
      <c r="I48" s="4">
        <f t="shared" si="4"/>
        <v>420</v>
      </c>
      <c r="J48" s="4">
        <f t="shared" si="5"/>
        <v>450</v>
      </c>
      <c r="K48" s="4">
        <f t="shared" si="9"/>
        <v>470</v>
      </c>
      <c r="L48" s="4">
        <f t="shared" si="10"/>
        <v>480</v>
      </c>
      <c r="M48" s="4">
        <f t="shared" si="11"/>
        <v>490</v>
      </c>
      <c r="N48" s="4">
        <f t="shared" si="12"/>
        <v>500</v>
      </c>
      <c r="O48" s="4">
        <f t="shared" si="13"/>
        <v>510</v>
      </c>
      <c r="P48" s="4">
        <f t="shared" si="14"/>
        <v>520</v>
      </c>
      <c r="Q48" s="4">
        <f t="shared" si="6"/>
        <v>520</v>
      </c>
      <c r="R48" s="4">
        <f t="shared" si="7"/>
        <v>520</v>
      </c>
      <c r="S48" s="4">
        <f t="shared" si="8"/>
        <v>530</v>
      </c>
      <c r="T48" s="1"/>
    </row>
    <row r="49" spans="1:20" s="1" customFormat="1" ht="16.149999999999999" customHeight="1" x14ac:dyDescent="0.3">
      <c r="B49" s="766" t="s">
        <v>792</v>
      </c>
      <c r="C49" s="241" t="s">
        <v>7</v>
      </c>
      <c r="D49" s="3">
        <v>3.1</v>
      </c>
      <c r="E49" s="4">
        <f t="shared" ref="E49:E58" si="15">ROUND($D49*50,-1)</f>
        <v>160</v>
      </c>
      <c r="F49" s="4">
        <f t="shared" ref="F49:F58" si="16">ROUND($D49*55,-1)</f>
        <v>170</v>
      </c>
      <c r="G49" s="4">
        <f t="shared" ref="G49:G58" si="17">ROUND($D49*60,-1)</f>
        <v>190</v>
      </c>
      <c r="H49" s="4">
        <f t="shared" ref="H49:H58" si="18">ROUND($D49*65,-1)</f>
        <v>200</v>
      </c>
      <c r="I49" s="4">
        <f t="shared" ref="I49:I58" si="19">ROUND($D49*70,-1)</f>
        <v>220</v>
      </c>
      <c r="J49" s="4">
        <f t="shared" ref="J49:J58" si="20">ROUND($D49*75,-1)</f>
        <v>230</v>
      </c>
      <c r="K49" s="4">
        <f t="shared" ref="K49:K58" si="21">ROUND($D49*80*0.97,-1)</f>
        <v>240</v>
      </c>
      <c r="L49" s="4">
        <f t="shared" ref="L49:L58" si="22">ROUND($D49*85*0.94,-1)</f>
        <v>250</v>
      </c>
      <c r="M49" s="4">
        <f t="shared" ref="M49:M58" si="23">ROUND($D49*90*0.91,-1)</f>
        <v>250</v>
      </c>
      <c r="N49" s="4">
        <f t="shared" ref="N49:N58" si="24">ROUND($D49*95*0.88,-1)</f>
        <v>260</v>
      </c>
      <c r="O49" s="4">
        <f t="shared" ref="O49:O58" si="25">ROUND($D49*100*0.85,-1)</f>
        <v>260</v>
      </c>
      <c r="P49" s="4">
        <f t="shared" ref="P49:P58" si="26">ROUND($D49*105*0.82,-1)</f>
        <v>270</v>
      </c>
      <c r="Q49" s="4">
        <f t="shared" ref="Q49:Q58" si="27">ROUND($D49*110*0.79,-1)</f>
        <v>270</v>
      </c>
      <c r="R49" s="4">
        <f t="shared" ref="R49:R58" si="28">ROUND($D49*115*0.76,-1)</f>
        <v>270</v>
      </c>
      <c r="S49" s="4">
        <f t="shared" ref="S49:S58" si="29">ROUND($D49*120*0.73,-1)</f>
        <v>270</v>
      </c>
    </row>
    <row r="50" spans="1:20" ht="16.149999999999999" customHeight="1" x14ac:dyDescent="0.3">
      <c r="A50" s="1"/>
      <c r="B50" s="766"/>
      <c r="C50" s="241" t="s">
        <v>8</v>
      </c>
      <c r="D50" s="3">
        <v>5</v>
      </c>
      <c r="E50" s="4">
        <f t="shared" si="15"/>
        <v>250</v>
      </c>
      <c r="F50" s="4">
        <f t="shared" si="16"/>
        <v>280</v>
      </c>
      <c r="G50" s="4">
        <f t="shared" si="17"/>
        <v>300</v>
      </c>
      <c r="H50" s="4">
        <f t="shared" si="18"/>
        <v>330</v>
      </c>
      <c r="I50" s="4">
        <f t="shared" si="19"/>
        <v>350</v>
      </c>
      <c r="J50" s="4">
        <f t="shared" si="20"/>
        <v>380</v>
      </c>
      <c r="K50" s="4">
        <f t="shared" si="21"/>
        <v>390</v>
      </c>
      <c r="L50" s="4">
        <f t="shared" si="22"/>
        <v>400</v>
      </c>
      <c r="M50" s="4">
        <f t="shared" si="23"/>
        <v>410</v>
      </c>
      <c r="N50" s="4">
        <f t="shared" si="24"/>
        <v>420</v>
      </c>
      <c r="O50" s="4">
        <f t="shared" si="25"/>
        <v>430</v>
      </c>
      <c r="P50" s="4">
        <f t="shared" si="26"/>
        <v>430</v>
      </c>
      <c r="Q50" s="4">
        <f t="shared" si="27"/>
        <v>430</v>
      </c>
      <c r="R50" s="4">
        <f t="shared" si="28"/>
        <v>440</v>
      </c>
      <c r="S50" s="4">
        <f t="shared" si="29"/>
        <v>440</v>
      </c>
      <c r="T50" s="1"/>
    </row>
    <row r="51" spans="1:20" ht="16.149999999999999" customHeight="1" x14ac:dyDescent="0.3">
      <c r="A51" s="1"/>
      <c r="B51" s="766"/>
      <c r="C51" s="241" t="s">
        <v>26</v>
      </c>
      <c r="D51" s="3">
        <v>5</v>
      </c>
      <c r="E51" s="4">
        <f t="shared" si="15"/>
        <v>250</v>
      </c>
      <c r="F51" s="4">
        <f t="shared" si="16"/>
        <v>280</v>
      </c>
      <c r="G51" s="4">
        <f t="shared" si="17"/>
        <v>300</v>
      </c>
      <c r="H51" s="4">
        <f t="shared" si="18"/>
        <v>330</v>
      </c>
      <c r="I51" s="4">
        <f t="shared" si="19"/>
        <v>350</v>
      </c>
      <c r="J51" s="4">
        <f t="shared" si="20"/>
        <v>380</v>
      </c>
      <c r="K51" s="4">
        <f t="shared" si="21"/>
        <v>390</v>
      </c>
      <c r="L51" s="4">
        <f t="shared" si="22"/>
        <v>400</v>
      </c>
      <c r="M51" s="4">
        <f t="shared" si="23"/>
        <v>410</v>
      </c>
      <c r="N51" s="4">
        <f t="shared" si="24"/>
        <v>420</v>
      </c>
      <c r="O51" s="4">
        <f t="shared" si="25"/>
        <v>430</v>
      </c>
      <c r="P51" s="4">
        <f t="shared" si="26"/>
        <v>430</v>
      </c>
      <c r="Q51" s="4">
        <f t="shared" si="27"/>
        <v>430</v>
      </c>
      <c r="R51" s="4">
        <f t="shared" si="28"/>
        <v>440</v>
      </c>
      <c r="S51" s="4">
        <f t="shared" si="29"/>
        <v>440</v>
      </c>
      <c r="T51" s="1"/>
    </row>
    <row r="52" spans="1:20" ht="16.149999999999999" customHeight="1" x14ac:dyDescent="0.3">
      <c r="A52" s="1"/>
      <c r="B52" s="766"/>
      <c r="C52" s="241" t="s">
        <v>27</v>
      </c>
      <c r="D52" s="3">
        <v>3</v>
      </c>
      <c r="E52" s="4">
        <f t="shared" si="15"/>
        <v>150</v>
      </c>
      <c r="F52" s="4">
        <f t="shared" si="16"/>
        <v>170</v>
      </c>
      <c r="G52" s="4">
        <f t="shared" si="17"/>
        <v>180</v>
      </c>
      <c r="H52" s="4">
        <f t="shared" si="18"/>
        <v>200</v>
      </c>
      <c r="I52" s="4">
        <f t="shared" si="19"/>
        <v>210</v>
      </c>
      <c r="J52" s="4">
        <f t="shared" si="20"/>
        <v>230</v>
      </c>
      <c r="K52" s="4">
        <f t="shared" si="21"/>
        <v>230</v>
      </c>
      <c r="L52" s="4">
        <f t="shared" si="22"/>
        <v>240</v>
      </c>
      <c r="M52" s="4">
        <f t="shared" si="23"/>
        <v>250</v>
      </c>
      <c r="N52" s="4">
        <f t="shared" si="24"/>
        <v>250</v>
      </c>
      <c r="O52" s="4">
        <f t="shared" si="25"/>
        <v>260</v>
      </c>
      <c r="P52" s="4">
        <f t="shared" si="26"/>
        <v>260</v>
      </c>
      <c r="Q52" s="4">
        <f t="shared" si="27"/>
        <v>260</v>
      </c>
      <c r="R52" s="4">
        <f t="shared" si="28"/>
        <v>260</v>
      </c>
      <c r="S52" s="4">
        <f t="shared" si="29"/>
        <v>260</v>
      </c>
      <c r="T52" s="1"/>
    </row>
    <row r="53" spans="1:20" ht="16.149999999999999" customHeight="1" x14ac:dyDescent="0.3">
      <c r="A53" s="1"/>
      <c r="B53" s="766"/>
      <c r="C53" s="241" t="s">
        <v>9</v>
      </c>
      <c r="D53" s="3">
        <v>5</v>
      </c>
      <c r="E53" s="4">
        <f t="shared" si="15"/>
        <v>250</v>
      </c>
      <c r="F53" s="4">
        <f t="shared" si="16"/>
        <v>280</v>
      </c>
      <c r="G53" s="4">
        <f t="shared" si="17"/>
        <v>300</v>
      </c>
      <c r="H53" s="4">
        <f t="shared" si="18"/>
        <v>330</v>
      </c>
      <c r="I53" s="4">
        <f t="shared" si="19"/>
        <v>350</v>
      </c>
      <c r="J53" s="4">
        <f t="shared" si="20"/>
        <v>380</v>
      </c>
      <c r="K53" s="4">
        <f t="shared" si="21"/>
        <v>390</v>
      </c>
      <c r="L53" s="4">
        <f t="shared" si="22"/>
        <v>400</v>
      </c>
      <c r="M53" s="4">
        <f t="shared" si="23"/>
        <v>410</v>
      </c>
      <c r="N53" s="4">
        <f t="shared" si="24"/>
        <v>420</v>
      </c>
      <c r="O53" s="4">
        <f t="shared" si="25"/>
        <v>430</v>
      </c>
      <c r="P53" s="4">
        <f t="shared" si="26"/>
        <v>430</v>
      </c>
      <c r="Q53" s="4">
        <f t="shared" si="27"/>
        <v>430</v>
      </c>
      <c r="R53" s="4">
        <f t="shared" si="28"/>
        <v>440</v>
      </c>
      <c r="S53" s="4">
        <f t="shared" si="29"/>
        <v>440</v>
      </c>
      <c r="T53" s="1"/>
    </row>
    <row r="54" spans="1:20" s="1" customFormat="1" ht="16.149999999999999" customHeight="1" x14ac:dyDescent="0.3">
      <c r="B54" s="1051" t="s">
        <v>547</v>
      </c>
      <c r="C54" s="241" t="s">
        <v>23</v>
      </c>
      <c r="D54" s="3">
        <v>8</v>
      </c>
      <c r="E54" s="4">
        <f t="shared" si="15"/>
        <v>400</v>
      </c>
      <c r="F54" s="4">
        <f t="shared" si="16"/>
        <v>440</v>
      </c>
      <c r="G54" s="4">
        <f t="shared" si="17"/>
        <v>480</v>
      </c>
      <c r="H54" s="4">
        <f t="shared" si="18"/>
        <v>520</v>
      </c>
      <c r="I54" s="4">
        <f t="shared" si="19"/>
        <v>560</v>
      </c>
      <c r="J54" s="4">
        <f t="shared" si="20"/>
        <v>600</v>
      </c>
      <c r="K54" s="4">
        <f t="shared" si="21"/>
        <v>620</v>
      </c>
      <c r="L54" s="4">
        <f t="shared" si="22"/>
        <v>640</v>
      </c>
      <c r="M54" s="4">
        <f t="shared" si="23"/>
        <v>660</v>
      </c>
      <c r="N54" s="4">
        <f t="shared" si="24"/>
        <v>670</v>
      </c>
      <c r="O54" s="4">
        <f t="shared" si="25"/>
        <v>680</v>
      </c>
      <c r="P54" s="4">
        <f t="shared" si="26"/>
        <v>690</v>
      </c>
      <c r="Q54" s="4">
        <f t="shared" si="27"/>
        <v>700</v>
      </c>
      <c r="R54" s="4">
        <f t="shared" si="28"/>
        <v>700</v>
      </c>
      <c r="S54" s="4">
        <f t="shared" si="29"/>
        <v>700</v>
      </c>
    </row>
    <row r="55" spans="1:20" ht="16.149999999999999" customHeight="1" x14ac:dyDescent="0.3">
      <c r="A55" s="1"/>
      <c r="B55" s="766"/>
      <c r="C55" s="241" t="s">
        <v>24</v>
      </c>
      <c r="D55" s="3">
        <v>3.1</v>
      </c>
      <c r="E55" s="4">
        <f t="shared" si="15"/>
        <v>160</v>
      </c>
      <c r="F55" s="4">
        <f t="shared" si="16"/>
        <v>170</v>
      </c>
      <c r="G55" s="4">
        <f t="shared" si="17"/>
        <v>190</v>
      </c>
      <c r="H55" s="4">
        <f t="shared" si="18"/>
        <v>200</v>
      </c>
      <c r="I55" s="4">
        <f t="shared" si="19"/>
        <v>220</v>
      </c>
      <c r="J55" s="4">
        <f t="shared" si="20"/>
        <v>230</v>
      </c>
      <c r="K55" s="4">
        <f t="shared" si="21"/>
        <v>240</v>
      </c>
      <c r="L55" s="4">
        <f t="shared" si="22"/>
        <v>250</v>
      </c>
      <c r="M55" s="4">
        <f t="shared" si="23"/>
        <v>250</v>
      </c>
      <c r="N55" s="4">
        <f t="shared" si="24"/>
        <v>260</v>
      </c>
      <c r="O55" s="4">
        <f t="shared" si="25"/>
        <v>260</v>
      </c>
      <c r="P55" s="4">
        <f t="shared" si="26"/>
        <v>270</v>
      </c>
      <c r="Q55" s="4">
        <f t="shared" si="27"/>
        <v>270</v>
      </c>
      <c r="R55" s="4">
        <f t="shared" si="28"/>
        <v>270</v>
      </c>
      <c r="S55" s="4">
        <f t="shared" si="29"/>
        <v>270</v>
      </c>
      <c r="T55" s="1"/>
    </row>
    <row r="56" spans="1:20" s="1" customFormat="1" ht="16.149999999999999" customHeight="1" x14ac:dyDescent="0.3">
      <c r="B56" s="766" t="s">
        <v>793</v>
      </c>
      <c r="C56" s="242" t="s">
        <v>16</v>
      </c>
      <c r="D56" s="3">
        <v>7</v>
      </c>
      <c r="E56" s="4">
        <f t="shared" si="15"/>
        <v>350</v>
      </c>
      <c r="F56" s="4">
        <f t="shared" si="16"/>
        <v>390</v>
      </c>
      <c r="G56" s="4">
        <f t="shared" si="17"/>
        <v>420</v>
      </c>
      <c r="H56" s="4">
        <f t="shared" si="18"/>
        <v>460</v>
      </c>
      <c r="I56" s="4">
        <f t="shared" si="19"/>
        <v>490</v>
      </c>
      <c r="J56" s="4">
        <f t="shared" si="20"/>
        <v>530</v>
      </c>
      <c r="K56" s="4">
        <f t="shared" si="21"/>
        <v>540</v>
      </c>
      <c r="L56" s="4">
        <f t="shared" si="22"/>
        <v>560</v>
      </c>
      <c r="M56" s="4">
        <f t="shared" si="23"/>
        <v>570</v>
      </c>
      <c r="N56" s="4">
        <f t="shared" si="24"/>
        <v>590</v>
      </c>
      <c r="O56" s="4">
        <f t="shared" si="25"/>
        <v>600</v>
      </c>
      <c r="P56" s="4">
        <f t="shared" si="26"/>
        <v>600</v>
      </c>
      <c r="Q56" s="4">
        <f t="shared" si="27"/>
        <v>610</v>
      </c>
      <c r="R56" s="4">
        <f t="shared" si="28"/>
        <v>610</v>
      </c>
      <c r="S56" s="4">
        <f t="shared" si="29"/>
        <v>610</v>
      </c>
    </row>
    <row r="57" spans="1:20" ht="16.149999999999999" customHeight="1" x14ac:dyDescent="0.3">
      <c r="A57" s="1"/>
      <c r="B57" s="766"/>
      <c r="C57" s="242" t="s">
        <v>17</v>
      </c>
      <c r="D57" s="3">
        <v>8.5</v>
      </c>
      <c r="E57" s="4">
        <f t="shared" si="15"/>
        <v>430</v>
      </c>
      <c r="F57" s="4">
        <f t="shared" si="16"/>
        <v>470</v>
      </c>
      <c r="G57" s="4">
        <f t="shared" si="17"/>
        <v>510</v>
      </c>
      <c r="H57" s="4">
        <f t="shared" si="18"/>
        <v>550</v>
      </c>
      <c r="I57" s="4">
        <f t="shared" si="19"/>
        <v>600</v>
      </c>
      <c r="J57" s="4">
        <f t="shared" si="20"/>
        <v>640</v>
      </c>
      <c r="K57" s="4">
        <f t="shared" si="21"/>
        <v>660</v>
      </c>
      <c r="L57" s="4">
        <f t="shared" si="22"/>
        <v>680</v>
      </c>
      <c r="M57" s="4">
        <f t="shared" si="23"/>
        <v>700</v>
      </c>
      <c r="N57" s="4">
        <f t="shared" si="24"/>
        <v>710</v>
      </c>
      <c r="O57" s="4">
        <f t="shared" si="25"/>
        <v>720</v>
      </c>
      <c r="P57" s="4">
        <f t="shared" si="26"/>
        <v>730</v>
      </c>
      <c r="Q57" s="4">
        <f t="shared" si="27"/>
        <v>740</v>
      </c>
      <c r="R57" s="4">
        <f t="shared" si="28"/>
        <v>740</v>
      </c>
      <c r="S57" s="4">
        <f t="shared" si="29"/>
        <v>740</v>
      </c>
      <c r="T57" s="1"/>
    </row>
    <row r="58" spans="1:20" ht="16.149999999999999" customHeight="1" x14ac:dyDescent="0.3">
      <c r="A58" s="1"/>
      <c r="B58" s="766"/>
      <c r="C58" s="242" t="s">
        <v>18</v>
      </c>
      <c r="D58" s="3">
        <v>12</v>
      </c>
      <c r="E58" s="4">
        <f t="shared" si="15"/>
        <v>600</v>
      </c>
      <c r="F58" s="4">
        <f t="shared" si="16"/>
        <v>660</v>
      </c>
      <c r="G58" s="4">
        <f t="shared" si="17"/>
        <v>720</v>
      </c>
      <c r="H58" s="4">
        <f t="shared" si="18"/>
        <v>780</v>
      </c>
      <c r="I58" s="4">
        <f t="shared" si="19"/>
        <v>840</v>
      </c>
      <c r="J58" s="4">
        <f t="shared" si="20"/>
        <v>900</v>
      </c>
      <c r="K58" s="4">
        <f t="shared" si="21"/>
        <v>930</v>
      </c>
      <c r="L58" s="4">
        <f t="shared" si="22"/>
        <v>960</v>
      </c>
      <c r="M58" s="4">
        <f t="shared" si="23"/>
        <v>980</v>
      </c>
      <c r="N58" s="4">
        <f t="shared" si="24"/>
        <v>1000</v>
      </c>
      <c r="O58" s="4">
        <f t="shared" si="25"/>
        <v>1020</v>
      </c>
      <c r="P58" s="4">
        <f t="shared" si="26"/>
        <v>1030</v>
      </c>
      <c r="Q58" s="4">
        <f t="shared" si="27"/>
        <v>1040</v>
      </c>
      <c r="R58" s="4">
        <f t="shared" si="28"/>
        <v>1050</v>
      </c>
      <c r="S58" s="4">
        <f t="shared" si="29"/>
        <v>1050</v>
      </c>
      <c r="T58" s="1"/>
    </row>
    <row r="59" spans="1:20" s="1" customFormat="1" ht="16.149999999999999" customHeight="1" x14ac:dyDescent="0.3">
      <c r="B59" s="766" t="s">
        <v>21</v>
      </c>
      <c r="C59" s="241" t="s">
        <v>22</v>
      </c>
      <c r="D59" s="3">
        <v>5.5</v>
      </c>
      <c r="E59" s="4">
        <f t="shared" si="0"/>
        <v>280</v>
      </c>
      <c r="F59" s="4">
        <f t="shared" si="1"/>
        <v>300</v>
      </c>
      <c r="G59" s="4">
        <f t="shared" si="2"/>
        <v>330</v>
      </c>
      <c r="H59" s="4">
        <f t="shared" si="3"/>
        <v>360</v>
      </c>
      <c r="I59" s="4">
        <f t="shared" si="4"/>
        <v>390</v>
      </c>
      <c r="J59" s="4">
        <f t="shared" si="5"/>
        <v>410</v>
      </c>
      <c r="K59" s="4">
        <f t="shared" si="9"/>
        <v>430</v>
      </c>
      <c r="L59" s="4">
        <f t="shared" si="10"/>
        <v>440</v>
      </c>
      <c r="M59" s="4">
        <f t="shared" si="11"/>
        <v>450</v>
      </c>
      <c r="N59" s="4">
        <f t="shared" si="12"/>
        <v>460</v>
      </c>
      <c r="O59" s="4">
        <f t="shared" si="13"/>
        <v>470</v>
      </c>
      <c r="P59" s="4">
        <f t="shared" si="14"/>
        <v>470</v>
      </c>
      <c r="Q59" s="4">
        <f t="shared" si="6"/>
        <v>480</v>
      </c>
      <c r="R59" s="4">
        <f t="shared" si="7"/>
        <v>480</v>
      </c>
      <c r="S59" s="4">
        <f t="shared" si="8"/>
        <v>480</v>
      </c>
    </row>
    <row r="60" spans="1:20" ht="16.149999999999999" customHeight="1" x14ac:dyDescent="0.3">
      <c r="A60" s="1"/>
      <c r="B60" s="766"/>
      <c r="C60" s="241" t="s">
        <v>794</v>
      </c>
      <c r="D60" s="3">
        <v>7.8</v>
      </c>
      <c r="E60" s="4">
        <f t="shared" si="0"/>
        <v>390</v>
      </c>
      <c r="F60" s="4">
        <f t="shared" si="1"/>
        <v>430</v>
      </c>
      <c r="G60" s="4">
        <f t="shared" si="2"/>
        <v>470</v>
      </c>
      <c r="H60" s="4">
        <f t="shared" si="3"/>
        <v>510</v>
      </c>
      <c r="I60" s="4">
        <f t="shared" si="4"/>
        <v>550</v>
      </c>
      <c r="J60" s="4">
        <f t="shared" si="5"/>
        <v>590</v>
      </c>
      <c r="K60" s="4">
        <f t="shared" si="9"/>
        <v>610</v>
      </c>
      <c r="L60" s="4">
        <f t="shared" si="10"/>
        <v>620</v>
      </c>
      <c r="M60" s="4">
        <f t="shared" si="11"/>
        <v>640</v>
      </c>
      <c r="N60" s="4">
        <f t="shared" si="12"/>
        <v>650</v>
      </c>
      <c r="O60" s="4">
        <f t="shared" si="13"/>
        <v>660</v>
      </c>
      <c r="P60" s="4">
        <f t="shared" si="14"/>
        <v>670</v>
      </c>
      <c r="Q60" s="4">
        <f t="shared" si="6"/>
        <v>680</v>
      </c>
      <c r="R60" s="4">
        <f t="shared" si="7"/>
        <v>680</v>
      </c>
      <c r="S60" s="4">
        <f t="shared" si="8"/>
        <v>680</v>
      </c>
      <c r="T60" s="1"/>
    </row>
    <row r="61" spans="1:20" s="1" customFormat="1" ht="16.149999999999999" customHeight="1" x14ac:dyDescent="0.3">
      <c r="B61" s="766" t="s">
        <v>25</v>
      </c>
      <c r="C61" s="244" t="s">
        <v>548</v>
      </c>
      <c r="D61" s="3">
        <v>8.8000000000000007</v>
      </c>
      <c r="E61" s="4">
        <f t="shared" si="0"/>
        <v>440</v>
      </c>
      <c r="F61" s="4">
        <f t="shared" si="1"/>
        <v>480</v>
      </c>
      <c r="G61" s="4">
        <f t="shared" si="2"/>
        <v>530</v>
      </c>
      <c r="H61" s="4">
        <f t="shared" si="3"/>
        <v>570</v>
      </c>
      <c r="I61" s="4">
        <f t="shared" si="4"/>
        <v>620</v>
      </c>
      <c r="J61" s="4">
        <f t="shared" si="5"/>
        <v>660</v>
      </c>
      <c r="K61" s="4">
        <f t="shared" si="9"/>
        <v>680</v>
      </c>
      <c r="L61" s="4">
        <f t="shared" si="10"/>
        <v>700</v>
      </c>
      <c r="M61" s="4">
        <f t="shared" si="11"/>
        <v>720</v>
      </c>
      <c r="N61" s="4">
        <f t="shared" si="12"/>
        <v>740</v>
      </c>
      <c r="O61" s="4">
        <f t="shared" si="13"/>
        <v>750</v>
      </c>
      <c r="P61" s="4">
        <f t="shared" si="14"/>
        <v>760</v>
      </c>
      <c r="Q61" s="4">
        <f t="shared" si="6"/>
        <v>760</v>
      </c>
      <c r="R61" s="4">
        <f t="shared" si="7"/>
        <v>770</v>
      </c>
      <c r="S61" s="4">
        <f t="shared" si="8"/>
        <v>770</v>
      </c>
    </row>
    <row r="62" spans="1:20" ht="16.149999999999999" customHeight="1" x14ac:dyDescent="0.3">
      <c r="A62" s="1"/>
      <c r="B62" s="766"/>
      <c r="C62" s="244" t="s">
        <v>549</v>
      </c>
      <c r="D62" s="3">
        <v>11.8</v>
      </c>
      <c r="E62" s="4">
        <f t="shared" si="0"/>
        <v>590</v>
      </c>
      <c r="F62" s="4">
        <f t="shared" si="1"/>
        <v>650</v>
      </c>
      <c r="G62" s="4">
        <f t="shared" si="2"/>
        <v>710</v>
      </c>
      <c r="H62" s="4">
        <f t="shared" si="3"/>
        <v>770</v>
      </c>
      <c r="I62" s="4">
        <f t="shared" si="4"/>
        <v>830</v>
      </c>
      <c r="J62" s="4">
        <f t="shared" si="5"/>
        <v>890</v>
      </c>
      <c r="K62" s="4">
        <f t="shared" si="9"/>
        <v>920</v>
      </c>
      <c r="L62" s="4">
        <f t="shared" si="10"/>
        <v>940</v>
      </c>
      <c r="M62" s="4">
        <f t="shared" si="11"/>
        <v>970</v>
      </c>
      <c r="N62" s="4">
        <f t="shared" si="12"/>
        <v>990</v>
      </c>
      <c r="O62" s="4">
        <f t="shared" si="13"/>
        <v>1000</v>
      </c>
      <c r="P62" s="4">
        <f t="shared" si="14"/>
        <v>1020</v>
      </c>
      <c r="Q62" s="4">
        <f t="shared" si="6"/>
        <v>1030</v>
      </c>
      <c r="R62" s="4">
        <f t="shared" si="7"/>
        <v>1030</v>
      </c>
      <c r="S62" s="4">
        <f t="shared" si="8"/>
        <v>1030</v>
      </c>
      <c r="T62" s="1"/>
    </row>
    <row r="63" spans="1:20" ht="16.149999999999999" customHeight="1" x14ac:dyDescent="0.3">
      <c r="A63" s="1"/>
      <c r="B63" s="766"/>
      <c r="C63" s="244" t="s">
        <v>550</v>
      </c>
      <c r="D63" s="3">
        <v>12.3</v>
      </c>
      <c r="E63" s="4">
        <f t="shared" si="0"/>
        <v>620</v>
      </c>
      <c r="F63" s="4">
        <f t="shared" si="1"/>
        <v>680</v>
      </c>
      <c r="G63" s="4">
        <f t="shared" si="2"/>
        <v>740</v>
      </c>
      <c r="H63" s="4">
        <f t="shared" si="3"/>
        <v>800</v>
      </c>
      <c r="I63" s="4">
        <f t="shared" si="4"/>
        <v>860</v>
      </c>
      <c r="J63" s="4">
        <f t="shared" si="5"/>
        <v>920</v>
      </c>
      <c r="K63" s="4">
        <f t="shared" si="9"/>
        <v>950</v>
      </c>
      <c r="L63" s="4">
        <f t="shared" si="10"/>
        <v>980</v>
      </c>
      <c r="M63" s="4">
        <f t="shared" si="11"/>
        <v>1010</v>
      </c>
      <c r="N63" s="4">
        <f t="shared" si="12"/>
        <v>1030</v>
      </c>
      <c r="O63" s="4">
        <f t="shared" si="13"/>
        <v>1050</v>
      </c>
      <c r="P63" s="4">
        <f t="shared" si="14"/>
        <v>1060</v>
      </c>
      <c r="Q63" s="4">
        <f t="shared" si="6"/>
        <v>1070</v>
      </c>
      <c r="R63" s="4">
        <f t="shared" si="7"/>
        <v>1080</v>
      </c>
      <c r="S63" s="4">
        <f t="shared" si="8"/>
        <v>1080</v>
      </c>
      <c r="T63" s="1"/>
    </row>
    <row r="64" spans="1:20" ht="16.149999999999999" customHeight="1" x14ac:dyDescent="0.3">
      <c r="A64" s="1"/>
      <c r="B64" s="1049" t="s">
        <v>795</v>
      </c>
      <c r="C64" s="1049"/>
      <c r="D64" s="1049"/>
      <c r="E64" s="1049"/>
      <c r="F64" s="1049"/>
      <c r="G64" s="1049"/>
      <c r="H64" s="1049"/>
      <c r="I64" s="1049"/>
      <c r="J64" s="1049"/>
      <c r="K64" s="1049"/>
      <c r="L64" s="1049"/>
      <c r="M64" s="1049"/>
      <c r="N64" s="1049"/>
      <c r="O64" s="1049"/>
      <c r="P64" s="1049"/>
      <c r="Q64" s="1049"/>
      <c r="R64" s="1049"/>
      <c r="S64" s="1049"/>
      <c r="T64" s="1"/>
    </row>
    <row r="65" spans="1:20" ht="16.149999999999999" customHeight="1" x14ac:dyDescent="0.3">
      <c r="A65" s="1"/>
      <c r="B65" s="1050"/>
      <c r="C65" s="1050"/>
      <c r="D65" s="1050"/>
      <c r="E65" s="1050"/>
      <c r="F65" s="1050"/>
      <c r="G65" s="1050"/>
      <c r="H65" s="1050"/>
      <c r="I65" s="1050"/>
      <c r="J65" s="1050"/>
      <c r="K65" s="1050"/>
      <c r="L65" s="1050"/>
      <c r="M65" s="1050"/>
      <c r="N65" s="1050"/>
      <c r="O65" s="1050"/>
      <c r="P65" s="1050"/>
      <c r="Q65" s="1050"/>
      <c r="R65" s="1050"/>
      <c r="S65" s="1050"/>
      <c r="T65" s="1"/>
    </row>
    <row r="66" spans="1:20" ht="16.149999999999999" customHeight="1" x14ac:dyDescent="0.3">
      <c r="A66" s="1"/>
      <c r="B66" s="1050"/>
      <c r="C66" s="1050"/>
      <c r="D66" s="1050"/>
      <c r="E66" s="1050"/>
      <c r="F66" s="1050"/>
      <c r="G66" s="1050"/>
      <c r="H66" s="1050"/>
      <c r="I66" s="1050"/>
      <c r="J66" s="1050"/>
      <c r="K66" s="1050"/>
      <c r="L66" s="1050"/>
      <c r="M66" s="1050"/>
      <c r="N66" s="1050"/>
      <c r="O66" s="1050"/>
      <c r="P66" s="1050"/>
      <c r="Q66" s="1050"/>
      <c r="R66" s="1050"/>
      <c r="S66" s="1050"/>
      <c r="T66" s="1"/>
    </row>
    <row r="67" spans="1:20" ht="16.149999999999999" customHeight="1" x14ac:dyDescent="0.3">
      <c r="A67" s="1"/>
      <c r="B67" s="1050"/>
      <c r="C67" s="1050"/>
      <c r="D67" s="1050"/>
      <c r="E67" s="1050"/>
      <c r="F67" s="1050"/>
      <c r="G67" s="1050"/>
      <c r="H67" s="1050"/>
      <c r="I67" s="1050"/>
      <c r="J67" s="1050"/>
      <c r="K67" s="1050"/>
      <c r="L67" s="1050"/>
      <c r="M67" s="1050"/>
      <c r="N67" s="1050"/>
      <c r="O67" s="1050"/>
      <c r="P67" s="1050"/>
      <c r="Q67" s="1050"/>
      <c r="R67" s="1050"/>
      <c r="S67" s="1050"/>
      <c r="T67" s="1"/>
    </row>
  </sheetData>
  <mergeCells count="46">
    <mergeCell ref="U14:V15"/>
    <mergeCell ref="U20:V21"/>
    <mergeCell ref="U22:V23"/>
    <mergeCell ref="U16:V17"/>
    <mergeCell ref="U18:V19"/>
    <mergeCell ref="R8:R9"/>
    <mergeCell ref="S8:S9"/>
    <mergeCell ref="B2:S3"/>
    <mergeCell ref="B4:D4"/>
    <mergeCell ref="B5:D5"/>
    <mergeCell ref="B6:D7"/>
    <mergeCell ref="E4:S4"/>
    <mergeCell ref="E6:G6"/>
    <mergeCell ref="E7:G7"/>
    <mergeCell ref="E5:S5"/>
    <mergeCell ref="H6:S6"/>
    <mergeCell ref="H7:S7"/>
    <mergeCell ref="O8:O9"/>
    <mergeCell ref="P8:P9"/>
    <mergeCell ref="Q8:Q9"/>
    <mergeCell ref="B10:B11"/>
    <mergeCell ref="B12:B13"/>
    <mergeCell ref="B14:B23"/>
    <mergeCell ref="M8:M9"/>
    <mergeCell ref="N8:N9"/>
    <mergeCell ref="B8:C9"/>
    <mergeCell ref="D8:D9"/>
    <mergeCell ref="E8:E9"/>
    <mergeCell ref="F8:F9"/>
    <mergeCell ref="G8:G9"/>
    <mergeCell ref="H8:H9"/>
    <mergeCell ref="I8:I9"/>
    <mergeCell ref="J8:J9"/>
    <mergeCell ref="K8:K9"/>
    <mergeCell ref="L8:L9"/>
    <mergeCell ref="B24:B31"/>
    <mergeCell ref="B32:B36"/>
    <mergeCell ref="B37:B39"/>
    <mergeCell ref="B40:B45"/>
    <mergeCell ref="B46:B48"/>
    <mergeCell ref="B64:S67"/>
    <mergeCell ref="B49:B53"/>
    <mergeCell ref="B54:B55"/>
    <mergeCell ref="B56:B58"/>
    <mergeCell ref="B59:B60"/>
    <mergeCell ref="B61:B63"/>
  </mergeCells>
  <phoneticPr fontId="1" type="noConversion"/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FC5738-836E-4DC9-A1F6-6F05EF6C8E4E}">
  <dimension ref="A2:C84"/>
  <sheetViews>
    <sheetView topLeftCell="A85" zoomScale="145" zoomScaleNormal="145" workbookViewId="0">
      <selection activeCell="B107" sqref="B107"/>
    </sheetView>
  </sheetViews>
  <sheetFormatPr defaultColWidth="9.1640625" defaultRowHeight="13" x14ac:dyDescent="0.3"/>
  <cols>
    <col min="1" max="1" width="2.08203125" style="161" customWidth="1"/>
    <col min="2" max="2" width="89.58203125" style="33" customWidth="1"/>
    <col min="3" max="3" width="2.08203125" style="161" customWidth="1"/>
    <col min="4" max="16384" width="9.1640625" style="33"/>
  </cols>
  <sheetData>
    <row r="2" spans="1:3" ht="12.5" customHeight="1" x14ac:dyDescent="0.3">
      <c r="B2" s="1077" t="s">
        <v>523</v>
      </c>
    </row>
    <row r="3" spans="1:3" x14ac:dyDescent="0.3">
      <c r="B3" s="1077"/>
    </row>
    <row r="4" spans="1:3" ht="389.65" customHeight="1" x14ac:dyDescent="0.3">
      <c r="B4" s="34" t="s">
        <v>1084</v>
      </c>
    </row>
    <row r="5" spans="1:3" ht="14" x14ac:dyDescent="0.3">
      <c r="A5" s="161" t="s">
        <v>525</v>
      </c>
      <c r="B5" s="35"/>
      <c r="C5" s="161" t="s">
        <v>525</v>
      </c>
    </row>
    <row r="6" spans="1:3" ht="42" x14ac:dyDescent="0.3">
      <c r="B6" s="36" t="s">
        <v>209</v>
      </c>
    </row>
    <row r="7" spans="1:3" ht="409.25" customHeight="1" x14ac:dyDescent="0.3">
      <c r="B7" s="1078" t="s">
        <v>1062</v>
      </c>
    </row>
    <row r="8" spans="1:3" ht="185.65" customHeight="1" x14ac:dyDescent="0.3">
      <c r="B8" s="1078"/>
    </row>
    <row r="9" spans="1:3" x14ac:dyDescent="0.3">
      <c r="A9" s="161" t="s">
        <v>526</v>
      </c>
      <c r="B9" s="38"/>
      <c r="C9" s="161" t="s">
        <v>526</v>
      </c>
    </row>
    <row r="10" spans="1:3" ht="42" x14ac:dyDescent="0.3">
      <c r="B10" s="36" t="s">
        <v>1043</v>
      </c>
    </row>
    <row r="11" spans="1:3" ht="222.5" customHeight="1" x14ac:dyDescent="0.3">
      <c r="B11" s="39" t="s">
        <v>1061</v>
      </c>
    </row>
    <row r="12" spans="1:3" x14ac:dyDescent="0.3">
      <c r="B12" s="38"/>
    </row>
    <row r="13" spans="1:3" ht="42" x14ac:dyDescent="0.3">
      <c r="B13" s="36" t="s">
        <v>1044</v>
      </c>
    </row>
    <row r="14" spans="1:3" ht="57.5" customHeight="1" x14ac:dyDescent="0.3">
      <c r="B14" s="39" t="s">
        <v>596</v>
      </c>
    </row>
    <row r="15" spans="1:3" x14ac:dyDescent="0.3">
      <c r="A15" s="161" t="s">
        <v>527</v>
      </c>
      <c r="B15" s="40"/>
      <c r="C15" s="161" t="s">
        <v>527</v>
      </c>
    </row>
    <row r="16" spans="1:3" ht="42" x14ac:dyDescent="0.3">
      <c r="B16" s="36" t="s">
        <v>1045</v>
      </c>
    </row>
    <row r="17" spans="1:3" ht="247" x14ac:dyDescent="0.3">
      <c r="B17" s="37" t="s">
        <v>776</v>
      </c>
    </row>
    <row r="18" spans="1:3" x14ac:dyDescent="0.3">
      <c r="A18" s="161" t="s">
        <v>527</v>
      </c>
      <c r="B18" s="38"/>
      <c r="C18" s="161" t="s">
        <v>527</v>
      </c>
    </row>
    <row r="19" spans="1:3" ht="42" x14ac:dyDescent="0.3">
      <c r="B19" s="36" t="s">
        <v>1046</v>
      </c>
    </row>
    <row r="20" spans="1:3" ht="182" x14ac:dyDescent="0.3">
      <c r="B20" s="37" t="s">
        <v>1052</v>
      </c>
    </row>
    <row r="21" spans="1:3" x14ac:dyDescent="0.3">
      <c r="A21" s="161" t="s">
        <v>527</v>
      </c>
      <c r="B21" s="38"/>
      <c r="C21" s="161" t="s">
        <v>527</v>
      </c>
    </row>
    <row r="22" spans="1:3" ht="42" x14ac:dyDescent="0.3">
      <c r="B22" s="36" t="s">
        <v>1047</v>
      </c>
    </row>
    <row r="23" spans="1:3" ht="195" x14ac:dyDescent="0.3">
      <c r="B23" s="37" t="s">
        <v>1048</v>
      </c>
    </row>
    <row r="24" spans="1:3" x14ac:dyDescent="0.3">
      <c r="B24" s="38"/>
    </row>
    <row r="25" spans="1:3" ht="42" x14ac:dyDescent="0.3">
      <c r="B25" s="36" t="s">
        <v>1049</v>
      </c>
    </row>
    <row r="26" spans="1:3" ht="408.9" customHeight="1" x14ac:dyDescent="0.3">
      <c r="B26" s="1078" t="s">
        <v>1105</v>
      </c>
    </row>
    <row r="27" spans="1:3" ht="56.15" customHeight="1" x14ac:dyDescent="0.3">
      <c r="B27" s="1078"/>
    </row>
    <row r="28" spans="1:3" x14ac:dyDescent="0.3">
      <c r="B28" s="38"/>
    </row>
    <row r="29" spans="1:3" ht="42" x14ac:dyDescent="0.3">
      <c r="B29" s="36" t="s">
        <v>1054</v>
      </c>
    </row>
    <row r="30" spans="1:3" ht="199.25" customHeight="1" x14ac:dyDescent="0.3">
      <c r="B30" s="37" t="s">
        <v>1050</v>
      </c>
    </row>
    <row r="31" spans="1:3" x14ac:dyDescent="0.3">
      <c r="B31" s="38"/>
    </row>
    <row r="32" spans="1:3" ht="42" x14ac:dyDescent="0.3">
      <c r="B32" s="36" t="s">
        <v>1055</v>
      </c>
    </row>
    <row r="33" spans="2:2" ht="130" x14ac:dyDescent="0.3">
      <c r="B33" s="37" t="s">
        <v>1051</v>
      </c>
    </row>
    <row r="34" spans="2:2" x14ac:dyDescent="0.3">
      <c r="B34" s="38"/>
    </row>
    <row r="35" spans="2:2" ht="42" x14ac:dyDescent="0.3">
      <c r="B35" s="36" t="s">
        <v>1056</v>
      </c>
    </row>
    <row r="36" spans="2:2" ht="104" x14ac:dyDescent="0.3">
      <c r="B36" s="37" t="s">
        <v>1057</v>
      </c>
    </row>
    <row r="37" spans="2:2" x14ac:dyDescent="0.3">
      <c r="B37" s="38"/>
    </row>
    <row r="38" spans="2:2" ht="42" x14ac:dyDescent="0.3">
      <c r="B38" s="36" t="s">
        <v>1058</v>
      </c>
    </row>
    <row r="39" spans="2:2" ht="117" x14ac:dyDescent="0.3">
      <c r="B39" s="37" t="s">
        <v>1053</v>
      </c>
    </row>
    <row r="40" spans="2:2" x14ac:dyDescent="0.3">
      <c r="B40" s="38"/>
    </row>
    <row r="41" spans="2:2" ht="42" x14ac:dyDescent="0.3">
      <c r="B41" s="36" t="s">
        <v>1059</v>
      </c>
    </row>
    <row r="42" spans="2:2" ht="130" x14ac:dyDescent="0.3">
      <c r="B42" s="37" t="s">
        <v>777</v>
      </c>
    </row>
    <row r="43" spans="2:2" x14ac:dyDescent="0.3">
      <c r="B43" s="38"/>
    </row>
    <row r="44" spans="2:2" ht="28" x14ac:dyDescent="0.3">
      <c r="B44" s="36" t="s">
        <v>1131</v>
      </c>
    </row>
    <row r="45" spans="2:2" ht="169" x14ac:dyDescent="0.3">
      <c r="B45" s="37" t="s">
        <v>1060</v>
      </c>
    </row>
    <row r="46" spans="2:2" x14ac:dyDescent="0.3">
      <c r="B46" s="38"/>
    </row>
    <row r="47" spans="2:2" ht="42" x14ac:dyDescent="0.3">
      <c r="B47" s="36" t="s">
        <v>1065</v>
      </c>
    </row>
    <row r="48" spans="2:2" ht="73.25" customHeight="1" x14ac:dyDescent="0.3">
      <c r="B48" s="37" t="s">
        <v>1063</v>
      </c>
    </row>
    <row r="49" spans="2:2" x14ac:dyDescent="0.3">
      <c r="B49" s="38"/>
    </row>
    <row r="50" spans="2:2" ht="42" x14ac:dyDescent="0.3">
      <c r="B50" s="36" t="s">
        <v>1066</v>
      </c>
    </row>
    <row r="51" spans="2:2" ht="247" x14ac:dyDescent="0.3">
      <c r="B51" s="37" t="s">
        <v>1064</v>
      </c>
    </row>
    <row r="53" spans="2:2" ht="42" x14ac:dyDescent="0.3">
      <c r="B53" s="36" t="s">
        <v>1067</v>
      </c>
    </row>
    <row r="54" spans="2:2" ht="208" x14ac:dyDescent="0.3">
      <c r="B54" s="37" t="s">
        <v>778</v>
      </c>
    </row>
    <row r="56" spans="2:2" ht="42" x14ac:dyDescent="0.3">
      <c r="B56" s="36" t="s">
        <v>1068</v>
      </c>
    </row>
    <row r="57" spans="2:2" ht="409.5" x14ac:dyDescent="0.3">
      <c r="B57" s="37" t="s">
        <v>1069</v>
      </c>
    </row>
    <row r="59" spans="2:2" ht="42" x14ac:dyDescent="0.3">
      <c r="B59" s="36" t="s">
        <v>1070</v>
      </c>
    </row>
    <row r="60" spans="2:2" ht="117" x14ac:dyDescent="0.3">
      <c r="B60" s="37" t="s">
        <v>217</v>
      </c>
    </row>
    <row r="62" spans="2:2" ht="42" x14ac:dyDescent="0.3">
      <c r="B62" s="36" t="s">
        <v>1087</v>
      </c>
    </row>
    <row r="63" spans="2:2" ht="195" x14ac:dyDescent="0.3">
      <c r="B63" s="37" t="s">
        <v>1089</v>
      </c>
    </row>
    <row r="65" spans="2:2" ht="42" x14ac:dyDescent="0.3">
      <c r="B65" s="36" t="s">
        <v>1072</v>
      </c>
    </row>
    <row r="66" spans="2:2" ht="169" x14ac:dyDescent="0.3">
      <c r="B66" s="37" t="s">
        <v>218</v>
      </c>
    </row>
    <row r="68" spans="2:2" ht="42" x14ac:dyDescent="0.3">
      <c r="B68" s="36" t="s">
        <v>1073</v>
      </c>
    </row>
    <row r="69" spans="2:2" ht="182" x14ac:dyDescent="0.3">
      <c r="B69" s="37" t="s">
        <v>219</v>
      </c>
    </row>
    <row r="71" spans="2:2" ht="42" x14ac:dyDescent="0.3">
      <c r="B71" s="36" t="s">
        <v>1074</v>
      </c>
    </row>
    <row r="72" spans="2:2" ht="195" x14ac:dyDescent="0.3">
      <c r="B72" s="37" t="s">
        <v>786</v>
      </c>
    </row>
    <row r="74" spans="2:2" ht="42" x14ac:dyDescent="0.3">
      <c r="B74" s="36" t="s">
        <v>1075</v>
      </c>
    </row>
    <row r="75" spans="2:2" ht="182" x14ac:dyDescent="0.3">
      <c r="B75" s="37" t="s">
        <v>1104</v>
      </c>
    </row>
    <row r="77" spans="2:2" ht="42" x14ac:dyDescent="0.3">
      <c r="B77" s="36" t="s">
        <v>1077</v>
      </c>
    </row>
    <row r="78" spans="2:2" ht="195" x14ac:dyDescent="0.3">
      <c r="B78" s="37" t="s">
        <v>1076</v>
      </c>
    </row>
    <row r="80" spans="2:2" ht="42" x14ac:dyDescent="0.3">
      <c r="B80" s="36" t="s">
        <v>1078</v>
      </c>
    </row>
    <row r="81" spans="2:2" ht="325" x14ac:dyDescent="0.3">
      <c r="B81" s="37" t="s">
        <v>784</v>
      </c>
    </row>
    <row r="83" spans="2:2" ht="42" x14ac:dyDescent="0.3">
      <c r="B83" s="36" t="s">
        <v>1079</v>
      </c>
    </row>
    <row r="84" spans="2:2" ht="315.5" customHeight="1" x14ac:dyDescent="0.3">
      <c r="B84" s="37" t="s">
        <v>1083</v>
      </c>
    </row>
  </sheetData>
  <mergeCells count="3">
    <mergeCell ref="B2:B3"/>
    <mergeCell ref="B7:B8"/>
    <mergeCell ref="B26:B27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20FE6A-09F5-40D5-B5A5-FAC6C3780300}">
  <dimension ref="A1:C58"/>
  <sheetViews>
    <sheetView workbookViewId="0">
      <selection activeCell="B7" sqref="B7"/>
    </sheetView>
  </sheetViews>
  <sheetFormatPr defaultColWidth="9.1640625" defaultRowHeight="13" x14ac:dyDescent="0.3"/>
  <cols>
    <col min="1" max="1" width="2.08203125" style="161" customWidth="1"/>
    <col min="2" max="2" width="89.58203125" style="33" customWidth="1"/>
    <col min="3" max="3" width="2.08203125" style="161" customWidth="1"/>
    <col min="4" max="16384" width="9.1640625" style="33"/>
  </cols>
  <sheetData>
    <row r="1" spans="1:3" x14ac:dyDescent="0.3">
      <c r="B1" s="45"/>
    </row>
    <row r="2" spans="1:3" ht="12.5" customHeight="1" x14ac:dyDescent="0.3">
      <c r="B2" s="1079" t="s">
        <v>524</v>
      </c>
    </row>
    <row r="3" spans="1:3" x14ac:dyDescent="0.3">
      <c r="B3" s="1079"/>
    </row>
    <row r="4" spans="1:3" ht="279.5" customHeight="1" x14ac:dyDescent="0.3">
      <c r="B4" s="34" t="s">
        <v>1085</v>
      </c>
    </row>
    <row r="5" spans="1:3" ht="14" x14ac:dyDescent="0.3">
      <c r="A5" s="161" t="s">
        <v>530</v>
      </c>
      <c r="B5" s="35"/>
      <c r="C5" s="161" t="s">
        <v>530</v>
      </c>
    </row>
    <row r="6" spans="1:3" ht="42" x14ac:dyDescent="0.3">
      <c r="B6" s="36" t="s">
        <v>238</v>
      </c>
    </row>
    <row r="7" spans="1:3" ht="247" x14ac:dyDescent="0.3">
      <c r="B7" s="37" t="s">
        <v>1071</v>
      </c>
    </row>
    <row r="8" spans="1:3" x14ac:dyDescent="0.3">
      <c r="B8" s="38"/>
    </row>
    <row r="9" spans="1:3" ht="42" x14ac:dyDescent="0.3">
      <c r="B9" s="36" t="s">
        <v>239</v>
      </c>
    </row>
    <row r="10" spans="1:3" ht="104" x14ac:dyDescent="0.3">
      <c r="B10" s="39" t="s">
        <v>240</v>
      </c>
    </row>
    <row r="11" spans="1:3" x14ac:dyDescent="0.3">
      <c r="A11" s="161" t="s">
        <v>531</v>
      </c>
      <c r="B11" s="40"/>
      <c r="C11" s="161" t="s">
        <v>531</v>
      </c>
    </row>
    <row r="12" spans="1:3" ht="42" x14ac:dyDescent="0.3">
      <c r="B12" s="36" t="s">
        <v>210</v>
      </c>
    </row>
    <row r="13" spans="1:3" ht="247" x14ac:dyDescent="0.3">
      <c r="B13" s="37" t="s">
        <v>776</v>
      </c>
    </row>
    <row r="14" spans="1:3" x14ac:dyDescent="0.3">
      <c r="A14" s="161" t="s">
        <v>532</v>
      </c>
      <c r="B14" s="38"/>
      <c r="C14" s="161" t="s">
        <v>532</v>
      </c>
    </row>
    <row r="15" spans="1:3" ht="42" x14ac:dyDescent="0.3">
      <c r="B15" s="36" t="s">
        <v>211</v>
      </c>
    </row>
    <row r="16" spans="1:3" ht="169" x14ac:dyDescent="0.3">
      <c r="B16" s="37" t="s">
        <v>811</v>
      </c>
    </row>
    <row r="17" spans="1:3" x14ac:dyDescent="0.3">
      <c r="A17" s="161" t="s">
        <v>532</v>
      </c>
      <c r="B17" s="38"/>
      <c r="C17" s="161" t="s">
        <v>532</v>
      </c>
    </row>
    <row r="18" spans="1:3" ht="42" x14ac:dyDescent="0.3">
      <c r="B18" s="36" t="s">
        <v>212</v>
      </c>
    </row>
    <row r="19" spans="1:3" ht="195" x14ac:dyDescent="0.3">
      <c r="B19" s="37" t="s">
        <v>779</v>
      </c>
    </row>
    <row r="20" spans="1:3" x14ac:dyDescent="0.3">
      <c r="B20" s="38"/>
    </row>
    <row r="21" spans="1:3" ht="42" x14ac:dyDescent="0.3">
      <c r="B21" s="36" t="s">
        <v>241</v>
      </c>
    </row>
    <row r="22" spans="1:3" ht="409.25" customHeight="1" x14ac:dyDescent="0.3">
      <c r="B22" s="37" t="s">
        <v>780</v>
      </c>
    </row>
    <row r="23" spans="1:3" x14ac:dyDescent="0.3">
      <c r="B23" s="38"/>
    </row>
    <row r="24" spans="1:3" ht="42" x14ac:dyDescent="0.3">
      <c r="B24" s="36" t="s">
        <v>213</v>
      </c>
    </row>
    <row r="25" spans="1:3" ht="130" x14ac:dyDescent="0.3">
      <c r="B25" s="37" t="s">
        <v>242</v>
      </c>
    </row>
    <row r="26" spans="1:3" x14ac:dyDescent="0.3">
      <c r="B26" s="38"/>
    </row>
    <row r="27" spans="1:3" ht="42" x14ac:dyDescent="0.3">
      <c r="B27" s="36" t="s">
        <v>243</v>
      </c>
    </row>
    <row r="28" spans="1:3" ht="104" x14ac:dyDescent="0.3">
      <c r="B28" s="37" t="s">
        <v>214</v>
      </c>
    </row>
    <row r="29" spans="1:3" x14ac:dyDescent="0.3">
      <c r="B29" s="38"/>
    </row>
    <row r="30" spans="1:3" ht="42" x14ac:dyDescent="0.3">
      <c r="B30" s="36" t="s">
        <v>215</v>
      </c>
    </row>
    <row r="31" spans="1:3" ht="104" x14ac:dyDescent="0.3">
      <c r="B31" s="37" t="s">
        <v>244</v>
      </c>
    </row>
    <row r="32" spans="1:3" x14ac:dyDescent="0.3">
      <c r="B32" s="38"/>
    </row>
    <row r="33" spans="2:2" ht="42" x14ac:dyDescent="0.3">
      <c r="B33" s="36" t="s">
        <v>245</v>
      </c>
    </row>
    <row r="34" spans="2:2" ht="104" x14ac:dyDescent="0.3">
      <c r="B34" s="37" t="s">
        <v>781</v>
      </c>
    </row>
    <row r="35" spans="2:2" x14ac:dyDescent="0.3">
      <c r="B35" s="38"/>
    </row>
    <row r="36" spans="2:2" ht="42" x14ac:dyDescent="0.3">
      <c r="B36" s="36" t="s">
        <v>246</v>
      </c>
    </row>
    <row r="37" spans="2:2" ht="130" x14ac:dyDescent="0.3">
      <c r="B37" s="37" t="s">
        <v>216</v>
      </c>
    </row>
    <row r="39" spans="2:2" ht="42" x14ac:dyDescent="0.3">
      <c r="B39" s="36" t="s">
        <v>1086</v>
      </c>
    </row>
    <row r="40" spans="2:2" ht="178.75" customHeight="1" x14ac:dyDescent="0.3">
      <c r="B40" s="37" t="s">
        <v>1088</v>
      </c>
    </row>
    <row r="42" spans="2:2" ht="42" x14ac:dyDescent="0.3">
      <c r="B42" s="36" t="s">
        <v>247</v>
      </c>
    </row>
    <row r="43" spans="2:2" ht="65" x14ac:dyDescent="0.3">
      <c r="B43" s="37" t="s">
        <v>782</v>
      </c>
    </row>
    <row r="45" spans="2:2" ht="42" x14ac:dyDescent="0.3">
      <c r="B45" s="36" t="s">
        <v>748</v>
      </c>
    </row>
    <row r="46" spans="2:2" ht="195" x14ac:dyDescent="0.3">
      <c r="B46" s="37" t="s">
        <v>786</v>
      </c>
    </row>
    <row r="48" spans="2:2" ht="42" x14ac:dyDescent="0.3">
      <c r="B48" s="36" t="s">
        <v>749</v>
      </c>
    </row>
    <row r="49" spans="2:2" ht="169" x14ac:dyDescent="0.3">
      <c r="B49" s="37" t="s">
        <v>785</v>
      </c>
    </row>
    <row r="51" spans="2:2" ht="42" x14ac:dyDescent="0.3">
      <c r="B51" s="36" t="s">
        <v>750</v>
      </c>
    </row>
    <row r="52" spans="2:2" ht="143" x14ac:dyDescent="0.3">
      <c r="B52" s="37" t="s">
        <v>747</v>
      </c>
    </row>
    <row r="54" spans="2:2" ht="42" x14ac:dyDescent="0.3">
      <c r="B54" s="36" t="s">
        <v>769</v>
      </c>
    </row>
    <row r="55" spans="2:2" ht="377" x14ac:dyDescent="0.3">
      <c r="B55" s="37" t="s">
        <v>783</v>
      </c>
    </row>
    <row r="57" spans="2:2" ht="42" x14ac:dyDescent="0.3">
      <c r="B57" s="36" t="s">
        <v>812</v>
      </c>
    </row>
    <row r="58" spans="2:2" ht="304.5" x14ac:dyDescent="0.3">
      <c r="B58" s="37" t="s">
        <v>813</v>
      </c>
    </row>
  </sheetData>
  <mergeCells count="1">
    <mergeCell ref="B2:B3"/>
  </mergeCells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109"/>
  <sheetViews>
    <sheetView topLeftCell="A11" zoomScale="115" zoomScaleNormal="115" workbookViewId="0">
      <selection activeCell="C11" sqref="C11:N11"/>
    </sheetView>
  </sheetViews>
  <sheetFormatPr defaultColWidth="27.75" defaultRowHeight="17.25" customHeight="1" x14ac:dyDescent="0.3"/>
  <cols>
    <col min="1" max="1" width="3" style="130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130" customWidth="1"/>
    <col min="16" max="20" width="9.33203125" style="47" customWidth="1"/>
    <col min="21" max="16384" width="27.75" style="47"/>
  </cols>
  <sheetData>
    <row r="1" spans="1:16" ht="17.25" customHeight="1" x14ac:dyDescent="0.3">
      <c r="A1" s="169" t="s">
        <v>590</v>
      </c>
    </row>
    <row r="2" spans="1:16" ht="17.25" customHeight="1" x14ac:dyDescent="0.3">
      <c r="A2" s="169" t="s">
        <v>589</v>
      </c>
    </row>
    <row r="4" spans="1:16" ht="17.25" customHeight="1" x14ac:dyDescent="0.3">
      <c r="B4" s="725" t="s">
        <v>521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131"/>
      <c r="P4" s="128"/>
    </row>
    <row r="5" spans="1:16" ht="17.25" customHeight="1" x14ac:dyDescent="0.3">
      <c r="B5" s="48" t="s">
        <v>248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132"/>
      <c r="P5" s="128"/>
    </row>
    <row r="6" spans="1:16" ht="17.25" customHeight="1" x14ac:dyDescent="0.3">
      <c r="A6" s="130" t="s">
        <v>571</v>
      </c>
      <c r="B6" s="48" t="s">
        <v>249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  <c r="P6" s="128"/>
    </row>
    <row r="7" spans="1:16" ht="17.25" customHeight="1" x14ac:dyDescent="0.3">
      <c r="A7" s="130" t="s">
        <v>571</v>
      </c>
      <c r="B7" s="48" t="s">
        <v>250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  <c r="P7" s="129"/>
    </row>
    <row r="8" spans="1:16" ht="17.25" customHeight="1" x14ac:dyDescent="0.3">
      <c r="B8" s="48" t="s">
        <v>251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</row>
    <row r="9" spans="1:16" ht="17.25" customHeight="1" x14ac:dyDescent="0.3">
      <c r="B9" s="48" t="s">
        <v>253</v>
      </c>
      <c r="C9" s="733" t="s">
        <v>364</v>
      </c>
      <c r="D9" s="734"/>
      <c r="E9" s="734"/>
      <c r="F9" s="734"/>
      <c r="G9" s="734"/>
      <c r="H9" s="734"/>
      <c r="I9" s="734"/>
      <c r="J9" s="734"/>
      <c r="K9" s="734"/>
      <c r="L9" s="734"/>
      <c r="M9" s="734"/>
      <c r="N9" s="735"/>
      <c r="O9" s="134"/>
    </row>
    <row r="10" spans="1:16" ht="17.25" customHeight="1" x14ac:dyDescent="0.3">
      <c r="B10" s="48" t="s">
        <v>254</v>
      </c>
      <c r="C10" s="739" t="s">
        <v>1041</v>
      </c>
      <c r="D10" s="739"/>
      <c r="E10" s="739"/>
      <c r="F10" s="739"/>
      <c r="G10" s="739"/>
      <c r="H10" s="739"/>
      <c r="I10" s="739"/>
      <c r="J10" s="739"/>
      <c r="K10" s="739"/>
      <c r="L10" s="739"/>
      <c r="M10" s="739"/>
      <c r="N10" s="739"/>
      <c r="O10" s="135"/>
    </row>
    <row r="11" spans="1:16" ht="33.5" customHeight="1" x14ac:dyDescent="0.3">
      <c r="B11" s="53" t="s">
        <v>255</v>
      </c>
      <c r="C11" s="740" t="s">
        <v>592</v>
      </c>
      <c r="D11" s="741"/>
      <c r="E11" s="741"/>
      <c r="F11" s="741"/>
      <c r="G11" s="741"/>
      <c r="H11" s="741"/>
      <c r="I11" s="741"/>
      <c r="J11" s="741"/>
      <c r="K11" s="741"/>
      <c r="L11" s="741"/>
      <c r="M11" s="741"/>
      <c r="N11" s="742"/>
      <c r="O11" s="135"/>
    </row>
    <row r="12" spans="1:16" ht="17.25" customHeight="1" x14ac:dyDescent="0.3">
      <c r="B12" s="53" t="s">
        <v>256</v>
      </c>
      <c r="C12" s="743" t="s">
        <v>257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136"/>
    </row>
    <row r="13" spans="1:16" ht="17.25" customHeight="1" x14ac:dyDescent="0.3">
      <c r="B13" s="705" t="s">
        <v>568</v>
      </c>
      <c r="C13" s="712" t="s">
        <v>258</v>
      </c>
      <c r="D13" s="55" t="s">
        <v>259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137"/>
    </row>
    <row r="14" spans="1:16" ht="17.25" customHeight="1" x14ac:dyDescent="0.3">
      <c r="B14" s="721"/>
      <c r="C14" s="746"/>
      <c r="D14" s="57" t="s">
        <v>260</v>
      </c>
      <c r="E14" s="714" t="s">
        <v>363</v>
      </c>
      <c r="F14" s="714"/>
      <c r="G14" s="748" t="s">
        <v>261</v>
      </c>
      <c r="H14" s="748"/>
      <c r="I14" s="748"/>
      <c r="J14" s="748"/>
      <c r="K14" s="748"/>
      <c r="L14" s="748"/>
      <c r="M14" s="748"/>
      <c r="N14" s="748"/>
      <c r="O14" s="137"/>
    </row>
    <row r="15" spans="1:16" ht="17.25" customHeight="1" x14ac:dyDescent="0.3">
      <c r="B15" s="721"/>
      <c r="C15" s="746"/>
      <c r="D15" s="57" t="s">
        <v>262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137"/>
    </row>
    <row r="16" spans="1:16" ht="17.25" customHeight="1" x14ac:dyDescent="0.3">
      <c r="B16" s="721"/>
      <c r="C16" s="713"/>
      <c r="D16" s="57" t="s">
        <v>263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137"/>
    </row>
    <row r="17" spans="1:17" ht="17.25" customHeight="1" x14ac:dyDescent="0.3">
      <c r="B17" s="721"/>
      <c r="C17" s="712" t="s">
        <v>264</v>
      </c>
      <c r="D17" s="57" t="s">
        <v>265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137"/>
    </row>
    <row r="18" spans="1:17" ht="17.25" customHeight="1" x14ac:dyDescent="0.3">
      <c r="B18" s="721"/>
      <c r="C18" s="713"/>
      <c r="D18" s="57" t="s">
        <v>267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137"/>
      <c r="Q18"/>
    </row>
    <row r="19" spans="1:17" ht="17.25" customHeight="1" x14ac:dyDescent="0.3">
      <c r="B19" s="721"/>
      <c r="C19" s="712" t="s">
        <v>268</v>
      </c>
      <c r="D19" s="57" t="s">
        <v>269</v>
      </c>
      <c r="E19" s="714" t="s">
        <v>363</v>
      </c>
      <c r="F19" s="714"/>
      <c r="G19" s="715" t="s">
        <v>800</v>
      </c>
      <c r="H19" s="716"/>
      <c r="I19" s="716"/>
      <c r="J19" s="716"/>
      <c r="K19" s="716"/>
      <c r="L19" s="716"/>
      <c r="M19" s="716"/>
      <c r="N19" s="717"/>
      <c r="O19" s="137"/>
      <c r="Q19"/>
    </row>
    <row r="20" spans="1:17" ht="17.25" customHeight="1" x14ac:dyDescent="0.3">
      <c r="B20" s="706"/>
      <c r="C20" s="713"/>
      <c r="D20" s="57" t="s">
        <v>270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137"/>
      <c r="Q20"/>
    </row>
    <row r="21" spans="1:17" ht="17.25" customHeight="1" x14ac:dyDescent="0.3">
      <c r="B21" s="705" t="s">
        <v>271</v>
      </c>
      <c r="C21" s="722"/>
      <c r="D21" s="723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274</v>
      </c>
      <c r="N21" s="58" t="s">
        <v>275</v>
      </c>
      <c r="O21" s="138"/>
      <c r="Q21"/>
    </row>
    <row r="22" spans="1:17" ht="17.25" customHeight="1" x14ac:dyDescent="0.3">
      <c r="B22" s="721"/>
      <c r="C22" s="707" t="s">
        <v>276</v>
      </c>
      <c r="D22" s="708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368</v>
      </c>
      <c r="N22" s="711" t="s">
        <v>277</v>
      </c>
      <c r="O22" s="139"/>
      <c r="Q22"/>
    </row>
    <row r="23" spans="1:17" ht="17.25" customHeight="1" x14ac:dyDescent="0.3">
      <c r="B23" s="706"/>
      <c r="C23" s="707" t="s">
        <v>278</v>
      </c>
      <c r="D23" s="708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139"/>
      <c r="Q23"/>
    </row>
    <row r="24" spans="1:17" ht="17.25" customHeight="1" x14ac:dyDescent="0.3">
      <c r="B24" s="705" t="s">
        <v>279</v>
      </c>
      <c r="C24" s="707" t="s">
        <v>280</v>
      </c>
      <c r="D24" s="708"/>
      <c r="E24" s="305" t="s">
        <v>281</v>
      </c>
      <c r="F24" s="305"/>
      <c r="G24" s="305"/>
      <c r="H24" s="305"/>
      <c r="I24" s="305"/>
      <c r="J24" s="305"/>
      <c r="K24" s="305"/>
      <c r="L24" s="305"/>
      <c r="M24" s="305"/>
      <c r="N24" s="305"/>
      <c r="O24" s="140"/>
      <c r="Q24"/>
    </row>
    <row r="25" spans="1:17" ht="17.25" customHeight="1" x14ac:dyDescent="0.3">
      <c r="B25" s="706"/>
      <c r="C25" s="707" t="s">
        <v>282</v>
      </c>
      <c r="D25" s="708"/>
      <c r="E25" s="305" t="s">
        <v>369</v>
      </c>
      <c r="F25" s="306"/>
      <c r="G25" s="306"/>
      <c r="H25" s="306"/>
      <c r="I25" s="306"/>
      <c r="J25" s="306"/>
      <c r="K25" s="306"/>
      <c r="L25" s="306"/>
      <c r="M25" s="306"/>
      <c r="N25" s="306"/>
      <c r="O25" s="140"/>
      <c r="Q25"/>
    </row>
    <row r="26" spans="1:17" ht="17.25" customHeight="1" x14ac:dyDescent="0.3">
      <c r="A26" s="130" t="s">
        <v>528</v>
      </c>
      <c r="O26" s="130" t="s">
        <v>529</v>
      </c>
    </row>
    <row r="27" spans="1:17" ht="17.25" customHeight="1" x14ac:dyDescent="0.3">
      <c r="B27" s="328" t="s">
        <v>570</v>
      </c>
      <c r="C27" s="329"/>
      <c r="D27" s="329"/>
      <c r="E27" s="329"/>
      <c r="F27" s="329"/>
      <c r="G27" s="329"/>
      <c r="H27" s="329"/>
      <c r="I27" s="329"/>
      <c r="J27" s="329"/>
      <c r="K27" s="329"/>
      <c r="L27" s="329"/>
      <c r="M27" s="329"/>
      <c r="N27" s="330"/>
      <c r="O27" s="141"/>
    </row>
    <row r="28" spans="1:17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142"/>
    </row>
    <row r="29" spans="1:17" ht="17.25" customHeight="1" x14ac:dyDescent="0.3">
      <c r="B29" s="671" t="s">
        <v>284</v>
      </c>
      <c r="C29" s="672"/>
      <c r="D29" s="67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274</v>
      </c>
      <c r="N29" s="66" t="s">
        <v>275</v>
      </c>
      <c r="O29" s="141"/>
    </row>
    <row r="30" spans="1:17" ht="17.25" customHeight="1" x14ac:dyDescent="0.3">
      <c r="B30" s="674" t="s">
        <v>285</v>
      </c>
      <c r="C30" s="675"/>
      <c r="D30" s="676"/>
      <c r="E30" s="680">
        <v>0</v>
      </c>
      <c r="F30" s="681"/>
      <c r="G30" s="681"/>
      <c r="H30" s="682"/>
      <c r="I30" s="683">
        <v>0</v>
      </c>
      <c r="J30" s="684"/>
      <c r="K30" s="684"/>
      <c r="L30" s="685"/>
      <c r="M30" s="68"/>
      <c r="N30" s="69"/>
      <c r="O30" s="143"/>
    </row>
    <row r="31" spans="1:17" ht="17.25" customHeight="1" x14ac:dyDescent="0.3">
      <c r="B31" s="677"/>
      <c r="C31" s="678"/>
      <c r="D31" s="679"/>
      <c r="E31" s="110" t="s">
        <v>286</v>
      </c>
      <c r="F31" s="686">
        <v>0</v>
      </c>
      <c r="G31" s="686"/>
      <c r="H31" s="687"/>
      <c r="I31" s="110" t="s">
        <v>286</v>
      </c>
      <c r="J31" s="635" t="s">
        <v>515</v>
      </c>
      <c r="K31" s="635"/>
      <c r="L31" s="636"/>
      <c r="M31" s="71" t="s">
        <v>287</v>
      </c>
      <c r="N31" s="71" t="s">
        <v>288</v>
      </c>
      <c r="O31" s="143"/>
    </row>
    <row r="32" spans="1:17" ht="17.25" customHeight="1" x14ac:dyDescent="0.3">
      <c r="B32" s="677"/>
      <c r="C32" s="678"/>
      <c r="D32" s="67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563" t="s">
        <v>290</v>
      </c>
      <c r="N32" s="563" t="s">
        <v>291</v>
      </c>
      <c r="O32" s="143"/>
    </row>
    <row r="33" spans="2:17" ht="17.25" customHeight="1" x14ac:dyDescent="0.3">
      <c r="B33" s="677"/>
      <c r="C33" s="678"/>
      <c r="D33" s="67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563"/>
      <c r="N33" s="563"/>
      <c r="O33" s="143"/>
    </row>
    <row r="34" spans="2:17" ht="17.25" customHeight="1" x14ac:dyDescent="0.3">
      <c r="B34" s="658" t="s">
        <v>601</v>
      </c>
      <c r="C34" s="659"/>
      <c r="D34" s="660"/>
      <c r="E34" s="110" t="s">
        <v>294</v>
      </c>
      <c r="F34" s="664">
        <v>0</v>
      </c>
      <c r="G34" s="664"/>
      <c r="H34" s="665"/>
      <c r="I34" s="110" t="s">
        <v>294</v>
      </c>
      <c r="J34" s="666">
        <v>0</v>
      </c>
      <c r="K34" s="666"/>
      <c r="L34" s="667"/>
      <c r="M34" s="498" t="s">
        <v>295</v>
      </c>
      <c r="N34" s="498" t="s">
        <v>296</v>
      </c>
      <c r="O34" s="143"/>
    </row>
    <row r="35" spans="2:17" ht="17.25" customHeight="1" x14ac:dyDescent="0.3">
      <c r="B35" s="658"/>
      <c r="C35" s="659"/>
      <c r="D35" s="660"/>
      <c r="E35" s="110" t="s">
        <v>297</v>
      </c>
      <c r="F35" s="690">
        <v>0</v>
      </c>
      <c r="G35" s="690"/>
      <c r="H35" s="691"/>
      <c r="I35" s="692" t="s">
        <v>593</v>
      </c>
      <c r="J35" s="693"/>
      <c r="K35" s="693"/>
      <c r="L35" s="694"/>
      <c r="M35" s="498"/>
      <c r="N35" s="498"/>
      <c r="O35" s="143"/>
    </row>
    <row r="36" spans="2:17" ht="17.25" customHeight="1" x14ac:dyDescent="0.3">
      <c r="B36" s="658"/>
      <c r="C36" s="659"/>
      <c r="D36" s="660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498"/>
      <c r="O36" s="143"/>
    </row>
    <row r="37" spans="2:17" ht="17.25" customHeight="1" x14ac:dyDescent="0.3">
      <c r="B37" s="661"/>
      <c r="C37" s="662"/>
      <c r="D37" s="663"/>
      <c r="E37" s="110" t="s">
        <v>300</v>
      </c>
      <c r="F37" s="703">
        <v>0</v>
      </c>
      <c r="G37" s="703"/>
      <c r="H37" s="704"/>
      <c r="I37" s="698"/>
      <c r="J37" s="699"/>
      <c r="K37" s="699"/>
      <c r="L37" s="700"/>
      <c r="M37" s="72"/>
      <c r="N37" s="73"/>
      <c r="O37" s="143"/>
    </row>
    <row r="38" spans="2:17" ht="17.25" customHeight="1" x14ac:dyDescent="0.3">
      <c r="B38" s="626" t="s">
        <v>301</v>
      </c>
      <c r="C38" s="627"/>
      <c r="D38" s="628"/>
      <c r="E38" s="632">
        <v>0</v>
      </c>
      <c r="F38" s="633"/>
      <c r="G38" s="633"/>
      <c r="H38" s="634"/>
      <c r="I38" s="554">
        <v>0</v>
      </c>
      <c r="J38" s="555"/>
      <c r="K38" s="555"/>
      <c r="L38" s="556"/>
      <c r="M38" s="563" t="s">
        <v>598</v>
      </c>
      <c r="N38" s="566" t="s">
        <v>302</v>
      </c>
      <c r="O38" s="143"/>
    </row>
    <row r="39" spans="2:17" ht="17.25" customHeight="1" x14ac:dyDescent="0.3">
      <c r="B39" s="629"/>
      <c r="C39" s="630"/>
      <c r="D39" s="631"/>
      <c r="E39" s="111" t="s">
        <v>286</v>
      </c>
      <c r="F39" s="567">
        <v>0</v>
      </c>
      <c r="G39" s="567"/>
      <c r="H39" s="568"/>
      <c r="I39" s="111" t="s">
        <v>286</v>
      </c>
      <c r="J39" s="559">
        <v>0</v>
      </c>
      <c r="K39" s="559"/>
      <c r="L39" s="560"/>
      <c r="M39" s="563"/>
      <c r="N39" s="566"/>
      <c r="O39" s="143"/>
    </row>
    <row r="40" spans="2:17" ht="17.25" customHeight="1" x14ac:dyDescent="0.3">
      <c r="B40" s="629"/>
      <c r="C40" s="630"/>
      <c r="D40" s="631"/>
      <c r="E40" s="111" t="s">
        <v>289</v>
      </c>
      <c r="F40" s="569">
        <v>0</v>
      </c>
      <c r="G40" s="569"/>
      <c r="H40" s="570"/>
      <c r="I40" s="111" t="s">
        <v>289</v>
      </c>
      <c r="J40" s="564">
        <v>0</v>
      </c>
      <c r="K40" s="564"/>
      <c r="L40" s="565"/>
      <c r="M40" s="563"/>
      <c r="N40" s="566"/>
      <c r="O40" s="143"/>
    </row>
    <row r="41" spans="2:17" ht="17.25" customHeight="1" x14ac:dyDescent="0.3">
      <c r="B41" s="637" t="s">
        <v>303</v>
      </c>
      <c r="C41" s="638"/>
      <c r="D41" s="639"/>
      <c r="E41" s="111" t="s">
        <v>292</v>
      </c>
      <c r="F41" s="643">
        <v>0</v>
      </c>
      <c r="G41" s="643"/>
      <c r="H41" s="644"/>
      <c r="I41" s="645" t="s">
        <v>304</v>
      </c>
      <c r="J41" s="646"/>
      <c r="K41" s="646"/>
      <c r="L41" s="647"/>
      <c r="M41" s="74"/>
      <c r="N41" s="74"/>
      <c r="O41" s="143"/>
      <c r="Q41" s="47" t="s">
        <v>305</v>
      </c>
    </row>
    <row r="42" spans="2:17" ht="17.25" customHeight="1" x14ac:dyDescent="0.3">
      <c r="B42" s="637"/>
      <c r="C42" s="638"/>
      <c r="D42" s="639"/>
      <c r="E42" s="111" t="s">
        <v>294</v>
      </c>
      <c r="F42" s="654">
        <v>0</v>
      </c>
      <c r="G42" s="654"/>
      <c r="H42" s="655"/>
      <c r="I42" s="648"/>
      <c r="J42" s="649"/>
      <c r="K42" s="649"/>
      <c r="L42" s="650"/>
      <c r="M42" s="563" t="s">
        <v>597</v>
      </c>
      <c r="N42" s="74"/>
      <c r="O42" s="143"/>
    </row>
    <row r="43" spans="2:17" ht="17.25" customHeight="1" x14ac:dyDescent="0.3">
      <c r="B43" s="637"/>
      <c r="C43" s="638"/>
      <c r="D43" s="639"/>
      <c r="E43" s="111" t="s">
        <v>297</v>
      </c>
      <c r="F43" s="547">
        <v>0</v>
      </c>
      <c r="G43" s="547"/>
      <c r="H43" s="548"/>
      <c r="I43" s="648"/>
      <c r="J43" s="649"/>
      <c r="K43" s="649"/>
      <c r="L43" s="650"/>
      <c r="M43" s="563"/>
      <c r="N43" s="74"/>
      <c r="O43" s="143"/>
    </row>
    <row r="44" spans="2:17" ht="17.25" customHeight="1" x14ac:dyDescent="0.3">
      <c r="B44" s="640"/>
      <c r="C44" s="641"/>
      <c r="D44" s="642"/>
      <c r="E44" s="111" t="s">
        <v>299</v>
      </c>
      <c r="F44" s="549">
        <v>0</v>
      </c>
      <c r="G44" s="549"/>
      <c r="H44" s="550"/>
      <c r="I44" s="651"/>
      <c r="J44" s="652"/>
      <c r="K44" s="652"/>
      <c r="L44" s="653"/>
      <c r="M44" s="563"/>
      <c r="N44" s="74"/>
      <c r="O44" s="143"/>
    </row>
    <row r="45" spans="2:17" ht="17.25" customHeight="1" x14ac:dyDescent="0.3">
      <c r="B45" s="596" t="s">
        <v>306</v>
      </c>
      <c r="C45" s="597"/>
      <c r="D45" s="598"/>
      <c r="E45" s="602">
        <v>0</v>
      </c>
      <c r="F45" s="603"/>
      <c r="G45" s="603"/>
      <c r="H45" s="604"/>
      <c r="I45" s="605">
        <v>0</v>
      </c>
      <c r="J45" s="606"/>
      <c r="K45" s="606"/>
      <c r="L45" s="607"/>
      <c r="M45" s="75" t="s">
        <v>307</v>
      </c>
      <c r="N45" s="76" t="s">
        <v>307</v>
      </c>
      <c r="O45" s="143"/>
    </row>
    <row r="46" spans="2:17" ht="17.25" customHeight="1" x14ac:dyDescent="0.3">
      <c r="B46" s="599"/>
      <c r="C46" s="600"/>
      <c r="D46" s="601"/>
      <c r="E46" s="112" t="s">
        <v>286</v>
      </c>
      <c r="F46" s="608">
        <v>0</v>
      </c>
      <c r="G46" s="608"/>
      <c r="H46" s="609"/>
      <c r="I46" s="112" t="s">
        <v>286</v>
      </c>
      <c r="J46" s="610">
        <v>0</v>
      </c>
      <c r="K46" s="610"/>
      <c r="L46" s="611"/>
      <c r="M46" s="71" t="s">
        <v>308</v>
      </c>
      <c r="N46" s="71" t="s">
        <v>309</v>
      </c>
      <c r="O46" s="143"/>
    </row>
    <row r="47" spans="2:17" ht="17.25" customHeight="1" x14ac:dyDescent="0.3">
      <c r="B47" s="599"/>
      <c r="C47" s="600"/>
      <c r="D47" s="601"/>
      <c r="E47" s="112" t="s">
        <v>289</v>
      </c>
      <c r="F47" s="612">
        <v>0</v>
      </c>
      <c r="G47" s="612"/>
      <c r="H47" s="613"/>
      <c r="I47" s="614" t="s">
        <v>588</v>
      </c>
      <c r="J47" s="615"/>
      <c r="K47" s="615"/>
      <c r="L47" s="616"/>
      <c r="M47" s="563" t="s">
        <v>603</v>
      </c>
      <c r="N47" s="563" t="s">
        <v>311</v>
      </c>
      <c r="O47" s="143"/>
    </row>
    <row r="48" spans="2:17" ht="17.25" customHeight="1" x14ac:dyDescent="0.3">
      <c r="B48" s="571" t="s">
        <v>312</v>
      </c>
      <c r="C48" s="572"/>
      <c r="D48" s="573"/>
      <c r="E48" s="112" t="s">
        <v>292</v>
      </c>
      <c r="F48" s="577">
        <v>0</v>
      </c>
      <c r="G48" s="577"/>
      <c r="H48" s="578"/>
      <c r="I48" s="617"/>
      <c r="J48" s="618"/>
      <c r="K48" s="618"/>
      <c r="L48" s="619"/>
      <c r="M48" s="563"/>
      <c r="N48" s="563"/>
      <c r="O48" s="143"/>
    </row>
    <row r="49" spans="1:15" ht="17.25" customHeight="1" x14ac:dyDescent="0.3">
      <c r="B49" s="571"/>
      <c r="C49" s="572"/>
      <c r="D49" s="573"/>
      <c r="E49" s="112" t="s">
        <v>294</v>
      </c>
      <c r="F49" s="579">
        <v>0</v>
      </c>
      <c r="G49" s="579"/>
      <c r="H49" s="580"/>
      <c r="I49" s="617"/>
      <c r="J49" s="618"/>
      <c r="K49" s="618"/>
      <c r="L49" s="619"/>
      <c r="M49" s="563"/>
      <c r="N49" s="563"/>
      <c r="O49" s="143"/>
    </row>
    <row r="50" spans="1:15" ht="17.25" customHeight="1" x14ac:dyDescent="0.3">
      <c r="B50" s="574"/>
      <c r="C50" s="575"/>
      <c r="D50" s="576"/>
      <c r="E50" s="112" t="s">
        <v>297</v>
      </c>
      <c r="F50" s="581">
        <v>0</v>
      </c>
      <c r="G50" s="581"/>
      <c r="H50" s="582"/>
      <c r="I50" s="620"/>
      <c r="J50" s="621"/>
      <c r="K50" s="621"/>
      <c r="L50" s="622"/>
      <c r="M50" s="498" t="s">
        <v>605</v>
      </c>
      <c r="N50" s="498" t="s">
        <v>313</v>
      </c>
      <c r="O50" s="143"/>
    </row>
    <row r="51" spans="1:15" ht="17.25" customHeight="1" x14ac:dyDescent="0.3">
      <c r="B51" s="584" t="s">
        <v>314</v>
      </c>
      <c r="C51" s="585"/>
      <c r="D51" s="586"/>
      <c r="E51" s="593">
        <v>0</v>
      </c>
      <c r="F51" s="594"/>
      <c r="G51" s="594"/>
      <c r="H51" s="595"/>
      <c r="I51" s="554">
        <v>0</v>
      </c>
      <c r="J51" s="555"/>
      <c r="K51" s="555"/>
      <c r="L51" s="556"/>
      <c r="M51" s="583"/>
      <c r="N51" s="498"/>
      <c r="O51" s="143"/>
    </row>
    <row r="52" spans="1:15" ht="17.25" customHeight="1" x14ac:dyDescent="0.3">
      <c r="B52" s="587"/>
      <c r="C52" s="588"/>
      <c r="D52" s="589"/>
      <c r="E52" s="113" t="s">
        <v>286</v>
      </c>
      <c r="F52" s="557">
        <v>0</v>
      </c>
      <c r="G52" s="557"/>
      <c r="H52" s="558"/>
      <c r="I52" s="111" t="s">
        <v>286</v>
      </c>
      <c r="J52" s="559">
        <v>0</v>
      </c>
      <c r="K52" s="559"/>
      <c r="L52" s="560"/>
      <c r="M52" s="75"/>
      <c r="N52" s="72"/>
      <c r="O52" s="143"/>
    </row>
    <row r="53" spans="1:15" ht="17.25" customHeight="1" x14ac:dyDescent="0.3">
      <c r="B53" s="587"/>
      <c r="C53" s="588"/>
      <c r="D53" s="589"/>
      <c r="E53" s="113" t="s">
        <v>289</v>
      </c>
      <c r="F53" s="561">
        <v>0</v>
      </c>
      <c r="G53" s="561"/>
      <c r="H53" s="562"/>
      <c r="I53" s="111" t="s">
        <v>289</v>
      </c>
      <c r="J53" s="564">
        <v>0</v>
      </c>
      <c r="K53" s="564"/>
      <c r="L53" s="565"/>
      <c r="M53" s="563" t="s">
        <v>764</v>
      </c>
      <c r="N53" s="623" t="s">
        <v>315</v>
      </c>
      <c r="O53" s="143"/>
    </row>
    <row r="54" spans="1:15" ht="17.25" customHeight="1" x14ac:dyDescent="0.3">
      <c r="B54" s="587"/>
      <c r="C54" s="588"/>
      <c r="D54" s="589"/>
      <c r="E54" s="113" t="s">
        <v>292</v>
      </c>
      <c r="F54" s="624">
        <v>0</v>
      </c>
      <c r="G54" s="624"/>
      <c r="H54" s="625"/>
      <c r="I54" s="544"/>
      <c r="J54" s="545"/>
      <c r="K54" s="545"/>
      <c r="L54" s="546"/>
      <c r="M54" s="563"/>
      <c r="N54" s="623"/>
      <c r="O54" s="143"/>
    </row>
    <row r="55" spans="1:15" ht="17.25" customHeight="1" x14ac:dyDescent="0.3">
      <c r="B55" s="587"/>
      <c r="C55" s="588"/>
      <c r="D55" s="589"/>
      <c r="E55" s="113" t="s">
        <v>294</v>
      </c>
      <c r="F55" s="547">
        <v>0</v>
      </c>
      <c r="G55" s="547"/>
      <c r="H55" s="548"/>
      <c r="I55" s="544"/>
      <c r="J55" s="545"/>
      <c r="K55" s="545"/>
      <c r="L55" s="546"/>
      <c r="M55" s="498" t="s">
        <v>765</v>
      </c>
      <c r="N55" s="77"/>
      <c r="O55" s="143"/>
    </row>
    <row r="56" spans="1:15" ht="17.25" customHeight="1" x14ac:dyDescent="0.3">
      <c r="B56" s="590"/>
      <c r="C56" s="591"/>
      <c r="D56" s="592"/>
      <c r="E56" s="113" t="s">
        <v>297</v>
      </c>
      <c r="F56" s="549">
        <v>0</v>
      </c>
      <c r="G56" s="549"/>
      <c r="H56" s="550"/>
      <c r="I56" s="551"/>
      <c r="J56" s="552"/>
      <c r="K56" s="552"/>
      <c r="L56" s="553"/>
      <c r="M56" s="498"/>
      <c r="N56" s="77"/>
      <c r="O56" s="143"/>
    </row>
    <row r="57" spans="1:15" ht="17.25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73"/>
      <c r="O57" s="143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143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318</v>
      </c>
      <c r="N59" s="77"/>
      <c r="O59" s="143"/>
    </row>
    <row r="60" spans="1:15" ht="17.25" customHeight="1" x14ac:dyDescent="0.3">
      <c r="B60" s="525"/>
      <c r="C60" s="523"/>
      <c r="D60" s="524"/>
      <c r="E60" s="541" t="s">
        <v>758</v>
      </c>
      <c r="F60" s="542"/>
      <c r="G60" s="542"/>
      <c r="H60" s="543"/>
      <c r="I60" s="235"/>
      <c r="J60" s="531" t="s">
        <v>760</v>
      </c>
      <c r="K60" s="531"/>
      <c r="L60" s="532"/>
      <c r="M60" s="498"/>
      <c r="N60" s="73"/>
      <c r="O60" s="143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775</v>
      </c>
      <c r="K61" s="533"/>
      <c r="L61" s="534"/>
      <c r="M61" s="78"/>
      <c r="N61" s="78"/>
      <c r="O61" s="143"/>
    </row>
    <row r="62" spans="1:15" ht="17.25" customHeight="1" x14ac:dyDescent="0.3">
      <c r="B62" s="499" t="s">
        <v>319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803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433" t="s">
        <v>284</v>
      </c>
      <c r="C66" s="434"/>
      <c r="D66" s="435"/>
      <c r="E66" s="433" t="s">
        <v>272</v>
      </c>
      <c r="F66" s="434"/>
      <c r="G66" s="434"/>
      <c r="H66" s="435"/>
      <c r="I66" s="119"/>
      <c r="J66" s="434" t="s">
        <v>273</v>
      </c>
      <c r="K66" s="434"/>
      <c r="L66" s="435"/>
      <c r="M66" s="80" t="s">
        <v>274</v>
      </c>
      <c r="N66" s="81" t="s">
        <v>275</v>
      </c>
    </row>
    <row r="67" spans="2:14" ht="17.25" customHeight="1" x14ac:dyDescent="0.3">
      <c r="B67" s="436" t="s">
        <v>322</v>
      </c>
      <c r="C67" s="437"/>
      <c r="D67" s="438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451" t="s">
        <v>323</v>
      </c>
      <c r="N67" s="454" t="s">
        <v>323</v>
      </c>
    </row>
    <row r="68" spans="2:14" ht="17.25" customHeight="1" x14ac:dyDescent="0.3">
      <c r="B68" s="439"/>
      <c r="C68" s="440"/>
      <c r="D68" s="441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452"/>
      <c r="N68" s="455"/>
    </row>
    <row r="69" spans="2:14" ht="17.25" customHeight="1" x14ac:dyDescent="0.3">
      <c r="B69" s="439"/>
      <c r="C69" s="440"/>
      <c r="D69" s="441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452"/>
      <c r="N69" s="455"/>
    </row>
    <row r="70" spans="2:14" ht="17.25" customHeight="1" x14ac:dyDescent="0.3">
      <c r="B70" s="439"/>
      <c r="C70" s="440"/>
      <c r="D70" s="441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452"/>
      <c r="N70" s="455"/>
    </row>
    <row r="71" spans="2:14" ht="17.25" customHeight="1" x14ac:dyDescent="0.3">
      <c r="B71" s="439"/>
      <c r="C71" s="440"/>
      <c r="D71" s="441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452"/>
      <c r="N71" s="455"/>
    </row>
    <row r="72" spans="2:14" ht="17.25" customHeight="1" x14ac:dyDescent="0.3">
      <c r="B72" s="439"/>
      <c r="C72" s="440"/>
      <c r="D72" s="441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452"/>
      <c r="N72" s="455"/>
    </row>
    <row r="73" spans="2:14" ht="17.25" customHeight="1" x14ac:dyDescent="0.3">
      <c r="B73" s="439"/>
      <c r="C73" s="440"/>
      <c r="D73" s="441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452"/>
      <c r="N73" s="455"/>
    </row>
    <row r="74" spans="2:14" ht="17.25" customHeight="1" x14ac:dyDescent="0.3">
      <c r="B74" s="442"/>
      <c r="C74" s="443"/>
      <c r="D74" s="444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452"/>
      <c r="N74" s="455"/>
    </row>
    <row r="75" spans="2:14" ht="17.25" customHeight="1" x14ac:dyDescent="0.3">
      <c r="B75" s="486" t="s">
        <v>325</v>
      </c>
      <c r="C75" s="487"/>
      <c r="D75" s="488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452"/>
      <c r="N75" s="455"/>
    </row>
    <row r="76" spans="2:14" ht="17.25" customHeight="1" x14ac:dyDescent="0.3">
      <c r="B76" s="489"/>
      <c r="C76" s="490"/>
      <c r="D76" s="491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452"/>
      <c r="N76" s="455"/>
    </row>
    <row r="77" spans="2:14" ht="17.25" customHeight="1" x14ac:dyDescent="0.3">
      <c r="B77" s="489"/>
      <c r="C77" s="490"/>
      <c r="D77" s="491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452"/>
      <c r="N77" s="455"/>
    </row>
    <row r="78" spans="2:14" ht="17.25" customHeight="1" x14ac:dyDescent="0.3">
      <c r="B78" s="489"/>
      <c r="C78" s="490"/>
      <c r="D78" s="491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452"/>
      <c r="N78" s="455"/>
    </row>
    <row r="79" spans="2:14" ht="17.25" customHeight="1" x14ac:dyDescent="0.3">
      <c r="B79" s="489"/>
      <c r="C79" s="490"/>
      <c r="D79" s="491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452"/>
      <c r="N79" s="455"/>
    </row>
    <row r="80" spans="2:14" ht="17.25" customHeight="1" x14ac:dyDescent="0.3">
      <c r="B80" s="492"/>
      <c r="C80" s="493"/>
      <c r="D80" s="494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452"/>
      <c r="N80" s="455"/>
    </row>
    <row r="81" spans="1:15" ht="17.25" customHeight="1" x14ac:dyDescent="0.3">
      <c r="B81" s="391" t="s">
        <v>327</v>
      </c>
      <c r="C81" s="392"/>
      <c r="D81" s="393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452"/>
      <c r="N81" s="455"/>
    </row>
    <row r="82" spans="1:15" ht="17.25" customHeight="1" x14ac:dyDescent="0.3">
      <c r="B82" s="394"/>
      <c r="C82" s="395"/>
      <c r="D82" s="396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452"/>
      <c r="N82" s="455"/>
    </row>
    <row r="83" spans="1:15" ht="17.25" customHeight="1" x14ac:dyDescent="0.3">
      <c r="B83" s="394"/>
      <c r="C83" s="395"/>
      <c r="D83" s="396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452"/>
      <c r="N83" s="455"/>
    </row>
    <row r="84" spans="1:15" ht="17.25" customHeight="1" x14ac:dyDescent="0.3">
      <c r="B84" s="394"/>
      <c r="C84" s="395"/>
      <c r="D84" s="396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452"/>
      <c r="N84" s="455"/>
    </row>
    <row r="85" spans="1:15" ht="17.25" customHeight="1" x14ac:dyDescent="0.3">
      <c r="B85" s="394"/>
      <c r="C85" s="395"/>
      <c r="D85" s="396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452"/>
      <c r="N85" s="455"/>
    </row>
    <row r="86" spans="1:15" ht="17.25" customHeight="1" x14ac:dyDescent="0.3">
      <c r="B86" s="397"/>
      <c r="C86" s="398"/>
      <c r="D86" s="399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452"/>
      <c r="N86" s="455"/>
    </row>
    <row r="87" spans="1:15" ht="17.25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452"/>
      <c r="N87" s="455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452"/>
      <c r="N88" s="455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452"/>
      <c r="N89" s="455"/>
    </row>
    <row r="90" spans="1:15" ht="17.25" customHeight="1" x14ac:dyDescent="0.3">
      <c r="B90" s="348"/>
      <c r="C90" s="346"/>
      <c r="D90" s="347"/>
      <c r="E90" s="360" t="s">
        <v>758</v>
      </c>
      <c r="F90" s="361"/>
      <c r="G90" s="361"/>
      <c r="H90" s="362"/>
      <c r="I90" s="239"/>
      <c r="J90" s="363" t="s">
        <v>760</v>
      </c>
      <c r="K90" s="363"/>
      <c r="L90" s="364"/>
      <c r="M90" s="452"/>
      <c r="N90" s="455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775</v>
      </c>
      <c r="K91" s="365"/>
      <c r="L91" s="366"/>
      <c r="M91" s="453"/>
      <c r="N91" s="456"/>
    </row>
    <row r="92" spans="1:15" ht="17.25" customHeight="1" x14ac:dyDescent="0.3">
      <c r="B92" s="319" t="s">
        <v>329</v>
      </c>
      <c r="C92" s="320"/>
      <c r="D92" s="321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328" t="s">
        <v>330</v>
      </c>
      <c r="C94" s="329"/>
      <c r="D94" s="329"/>
      <c r="E94" s="329"/>
      <c r="F94" s="329"/>
      <c r="G94" s="329"/>
      <c r="H94" s="329"/>
      <c r="I94" s="329"/>
      <c r="J94" s="329"/>
      <c r="K94" s="329"/>
      <c r="L94" s="329"/>
      <c r="M94" s="329"/>
      <c r="N94" s="330"/>
    </row>
    <row r="95" spans="1:15" ht="17.25" customHeight="1" x14ac:dyDescent="0.3">
      <c r="B95" s="310" t="s">
        <v>331</v>
      </c>
      <c r="C95" s="311"/>
      <c r="D95" s="312"/>
      <c r="E95" s="313" t="s">
        <v>281</v>
      </c>
      <c r="F95" s="314"/>
      <c r="G95" s="314"/>
      <c r="H95" s="314"/>
      <c r="I95" s="314"/>
      <c r="J95" s="314"/>
      <c r="K95" s="314"/>
      <c r="L95" s="314"/>
      <c r="M95" s="314"/>
      <c r="N95" s="315"/>
    </row>
    <row r="96" spans="1:15" ht="17.25" customHeight="1" x14ac:dyDescent="0.3">
      <c r="B96" s="310" t="s">
        <v>332</v>
      </c>
      <c r="C96" s="311"/>
      <c r="D96" s="312"/>
      <c r="E96" s="313" t="s">
        <v>333</v>
      </c>
      <c r="F96" s="314"/>
      <c r="G96" s="314"/>
      <c r="H96" s="314"/>
      <c r="I96" s="314"/>
      <c r="J96" s="314"/>
      <c r="K96" s="314"/>
      <c r="L96" s="314"/>
      <c r="M96" s="314"/>
      <c r="N96" s="315"/>
    </row>
    <row r="97" spans="1:15" ht="17.25" customHeight="1" x14ac:dyDescent="0.3">
      <c r="B97" s="310" t="s">
        <v>334</v>
      </c>
      <c r="C97" s="311"/>
      <c r="D97" s="312"/>
      <c r="E97" s="316" t="s">
        <v>335</v>
      </c>
      <c r="F97" s="317"/>
      <c r="G97" s="317"/>
      <c r="H97" s="317"/>
      <c r="I97" s="317"/>
      <c r="J97" s="317"/>
      <c r="K97" s="317"/>
      <c r="L97" s="317"/>
      <c r="M97" s="317"/>
      <c r="N97" s="318"/>
    </row>
    <row r="98" spans="1:15" ht="17.25" customHeight="1" x14ac:dyDescent="0.3">
      <c r="B98" s="310" t="s">
        <v>336</v>
      </c>
      <c r="C98" s="311"/>
      <c r="D98" s="312"/>
      <c r="E98" s="313" t="s">
        <v>565</v>
      </c>
      <c r="F98" s="314"/>
      <c r="G98" s="314"/>
      <c r="H98" s="314"/>
      <c r="I98" s="314"/>
      <c r="J98" s="314"/>
      <c r="K98" s="314"/>
      <c r="L98" s="314"/>
      <c r="M98" s="314"/>
      <c r="N98" s="315"/>
    </row>
    <row r="99" spans="1:15" ht="17.25" customHeight="1" x14ac:dyDescent="0.3">
      <c r="A99" s="130" t="s">
        <v>528</v>
      </c>
      <c r="O99" s="130" t="s">
        <v>529</v>
      </c>
    </row>
    <row r="100" spans="1:15" ht="17.25" customHeight="1" x14ac:dyDescent="0.3">
      <c r="B100" s="301" t="s">
        <v>337</v>
      </c>
      <c r="C100" s="301"/>
      <c r="D100" s="301"/>
      <c r="E100" s="301"/>
      <c r="F100" s="301"/>
      <c r="G100" s="301"/>
      <c r="H100" s="301"/>
      <c r="I100" s="301"/>
      <c r="J100" s="301"/>
      <c r="K100" s="301"/>
      <c r="L100" s="301"/>
      <c r="M100" s="301"/>
      <c r="N100" s="301"/>
    </row>
    <row r="101" spans="1:15" ht="17.25" customHeight="1" x14ac:dyDescent="0.3">
      <c r="B101" s="302" t="s">
        <v>338</v>
      </c>
      <c r="C101" s="303"/>
      <c r="D101" s="304"/>
      <c r="E101" s="305" t="s">
        <v>369</v>
      </c>
      <c r="F101" s="306"/>
      <c r="G101" s="306"/>
      <c r="H101" s="306"/>
      <c r="I101" s="306"/>
      <c r="J101" s="306"/>
      <c r="K101" s="306"/>
      <c r="L101" s="306"/>
      <c r="M101" s="306"/>
      <c r="N101" s="306"/>
    </row>
    <row r="102" spans="1:15" ht="17.25" customHeight="1" x14ac:dyDescent="0.3">
      <c r="B102" s="302" t="s">
        <v>339</v>
      </c>
      <c r="C102" s="303"/>
      <c r="D102" s="304"/>
      <c r="E102" s="307" t="s">
        <v>340</v>
      </c>
      <c r="F102" s="308"/>
      <c r="G102" s="308"/>
      <c r="H102" s="308"/>
      <c r="I102" s="308"/>
      <c r="J102" s="308"/>
      <c r="K102" s="308"/>
      <c r="L102" s="308"/>
      <c r="M102" s="308"/>
      <c r="N102" s="309"/>
    </row>
    <row r="103" spans="1:15" ht="17.25" customHeight="1" x14ac:dyDescent="0.3">
      <c r="B103" s="302" t="s">
        <v>341</v>
      </c>
      <c r="C103" s="303"/>
      <c r="D103" s="304"/>
      <c r="E103" s="298" t="s">
        <v>342</v>
      </c>
      <c r="F103" s="299"/>
      <c r="G103" s="299"/>
      <c r="H103" s="299"/>
      <c r="I103" s="299"/>
      <c r="J103" s="299"/>
      <c r="K103" s="299"/>
      <c r="L103" s="299"/>
      <c r="M103" s="299"/>
      <c r="N103" s="300"/>
    </row>
    <row r="104" spans="1:15" ht="17.25" customHeight="1" x14ac:dyDescent="0.3">
      <c r="B104" s="295" t="s">
        <v>343</v>
      </c>
      <c r="C104" s="296"/>
      <c r="D104" s="297"/>
      <c r="E104" s="298" t="s">
        <v>567</v>
      </c>
      <c r="F104" s="299"/>
      <c r="G104" s="299"/>
      <c r="H104" s="299"/>
      <c r="I104" s="299"/>
      <c r="J104" s="299"/>
      <c r="K104" s="299"/>
      <c r="L104" s="299"/>
      <c r="M104" s="299"/>
      <c r="N104" s="300"/>
    </row>
    <row r="106" spans="1:15" ht="17.25" customHeight="1" x14ac:dyDescent="0.3">
      <c r="B106" s="128"/>
    </row>
    <row r="107" spans="1:15" ht="17.25" customHeight="1" x14ac:dyDescent="0.3">
      <c r="B107" s="128"/>
    </row>
    <row r="108" spans="1:15" ht="17.25" customHeight="1" x14ac:dyDescent="0.3">
      <c r="B108" s="128"/>
    </row>
    <row r="109" spans="1:15" ht="17.25" customHeight="1" x14ac:dyDescent="0.3">
      <c r="B109" s="129"/>
    </row>
  </sheetData>
  <mergeCells count="205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N32:N33"/>
    <mergeCell ref="F33:H33"/>
    <mergeCell ref="J33:L33"/>
    <mergeCell ref="B34:D37"/>
    <mergeCell ref="F34:H34"/>
    <mergeCell ref="J34:L34"/>
    <mergeCell ref="M34:M36"/>
    <mergeCell ref="N34:N36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F32:H32"/>
    <mergeCell ref="F35:H35"/>
    <mergeCell ref="I35:L37"/>
    <mergeCell ref="F36:H36"/>
    <mergeCell ref="F37:H37"/>
    <mergeCell ref="B38:D40"/>
    <mergeCell ref="E38:H38"/>
    <mergeCell ref="I38:L38"/>
    <mergeCell ref="J32:L32"/>
    <mergeCell ref="M32:M33"/>
    <mergeCell ref="B41:D44"/>
    <mergeCell ref="F41:H41"/>
    <mergeCell ref="I41:L44"/>
    <mergeCell ref="F42:H42"/>
    <mergeCell ref="M42:M44"/>
    <mergeCell ref="F43:H43"/>
    <mergeCell ref="F44:H44"/>
    <mergeCell ref="M38:M40"/>
    <mergeCell ref="N38:N40"/>
    <mergeCell ref="F39:H39"/>
    <mergeCell ref="J39:L39"/>
    <mergeCell ref="F40:H40"/>
    <mergeCell ref="J40:L40"/>
    <mergeCell ref="M47:M49"/>
    <mergeCell ref="N47:N49"/>
    <mergeCell ref="B48:D50"/>
    <mergeCell ref="F48:H48"/>
    <mergeCell ref="F49:H49"/>
    <mergeCell ref="F50:H50"/>
    <mergeCell ref="M50:M51"/>
    <mergeCell ref="N50:N51"/>
    <mergeCell ref="B51:D56"/>
    <mergeCell ref="E51:H51"/>
    <mergeCell ref="B45:D47"/>
    <mergeCell ref="E45:H45"/>
    <mergeCell ref="I45:L45"/>
    <mergeCell ref="F46:H46"/>
    <mergeCell ref="J46:L46"/>
    <mergeCell ref="F47:H47"/>
    <mergeCell ref="I47:L50"/>
    <mergeCell ref="N53:N54"/>
    <mergeCell ref="F54:H54"/>
    <mergeCell ref="I54:L54"/>
    <mergeCell ref="F55:H55"/>
    <mergeCell ref="I55:L55"/>
    <mergeCell ref="M55:M56"/>
    <mergeCell ref="F56:H56"/>
    <mergeCell ref="I56:L56"/>
    <mergeCell ref="I51:L51"/>
    <mergeCell ref="F52:H52"/>
    <mergeCell ref="J52:L52"/>
    <mergeCell ref="F53:H53"/>
    <mergeCell ref="M53:M54"/>
    <mergeCell ref="J53:L53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J60:L60"/>
    <mergeCell ref="J61:L61"/>
    <mergeCell ref="E58:H59"/>
    <mergeCell ref="E60:H60"/>
    <mergeCell ref="E61:H61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708B7E-74EE-427F-B0FF-27AE682FBC05}">
  <dimension ref="B2:L132"/>
  <sheetViews>
    <sheetView zoomScaleNormal="100" workbookViewId="0">
      <selection activeCell="B2" sqref="B2:E3"/>
    </sheetView>
  </sheetViews>
  <sheetFormatPr defaultColWidth="9.1640625" defaultRowHeight="17.25" customHeight="1" x14ac:dyDescent="0.3"/>
  <cols>
    <col min="1" max="1" width="2.83203125" style="251" customWidth="1"/>
    <col min="2" max="2" width="9.1640625" style="33"/>
    <col min="3" max="3" width="18.9140625" style="33" customWidth="1"/>
    <col min="4" max="5" width="10.6640625" style="255" customWidth="1"/>
    <col min="6" max="6" width="27.1640625" style="254" customWidth="1"/>
    <col min="7" max="16384" width="9.1640625" style="251"/>
  </cols>
  <sheetData>
    <row r="2" spans="2:6" ht="17.25" customHeight="1" x14ac:dyDescent="0.3">
      <c r="B2" s="1093" t="s">
        <v>985</v>
      </c>
      <c r="C2" s="1093"/>
      <c r="D2" s="1093"/>
      <c r="E2" s="1093"/>
    </row>
    <row r="3" spans="2:6" ht="17.25" customHeight="1" x14ac:dyDescent="0.3">
      <c r="B3" s="1093"/>
      <c r="C3" s="1093"/>
      <c r="D3" s="1093"/>
      <c r="E3" s="1093"/>
    </row>
    <row r="4" spans="2:6" ht="17.25" customHeight="1" x14ac:dyDescent="0.3">
      <c r="B4" s="263" t="s">
        <v>987</v>
      </c>
      <c r="C4" s="263" t="s">
        <v>988</v>
      </c>
      <c r="D4" s="264" t="s">
        <v>881</v>
      </c>
      <c r="E4" s="264" t="s">
        <v>969</v>
      </c>
      <c r="F4" s="256" t="s">
        <v>910</v>
      </c>
    </row>
    <row r="5" spans="2:6" ht="17.25" customHeight="1" x14ac:dyDescent="0.3">
      <c r="B5" s="1088" t="s">
        <v>901</v>
      </c>
      <c r="C5" s="265" t="s">
        <v>1011</v>
      </c>
      <c r="D5" s="266">
        <v>0.75</v>
      </c>
      <c r="E5" s="266" t="s">
        <v>970</v>
      </c>
      <c r="F5" s="254" t="s">
        <v>1102</v>
      </c>
    </row>
    <row r="6" spans="2:6" ht="17.25" customHeight="1" x14ac:dyDescent="0.3">
      <c r="B6" s="1088"/>
      <c r="C6" s="265" t="s">
        <v>911</v>
      </c>
      <c r="D6" s="266">
        <v>0.25</v>
      </c>
      <c r="E6" s="266" t="s">
        <v>970</v>
      </c>
      <c r="F6" s="254" t="s">
        <v>964</v>
      </c>
    </row>
    <row r="7" spans="2:6" ht="17.25" customHeight="1" x14ac:dyDescent="0.3">
      <c r="B7" s="1088"/>
      <c r="C7" s="265" t="s">
        <v>912</v>
      </c>
      <c r="D7" s="266">
        <v>0.3</v>
      </c>
      <c r="E7" s="266" t="s">
        <v>970</v>
      </c>
      <c r="F7" s="254" t="s">
        <v>965</v>
      </c>
    </row>
    <row r="8" spans="2:6" ht="17.25" customHeight="1" x14ac:dyDescent="0.3">
      <c r="B8" s="1088"/>
      <c r="C8" s="265" t="s">
        <v>997</v>
      </c>
      <c r="D8" s="266">
        <v>0.35</v>
      </c>
      <c r="E8" s="266" t="s">
        <v>970</v>
      </c>
      <c r="F8" s="254" t="s">
        <v>965</v>
      </c>
    </row>
    <row r="9" spans="2:6" ht="17.25" customHeight="1" x14ac:dyDescent="0.3">
      <c r="B9" s="1088"/>
      <c r="C9" s="265" t="s">
        <v>913</v>
      </c>
      <c r="D9" s="266">
        <v>0.1</v>
      </c>
      <c r="E9" s="266" t="s">
        <v>970</v>
      </c>
      <c r="F9" s="254" t="s">
        <v>906</v>
      </c>
    </row>
    <row r="10" spans="2:6" ht="17.25" customHeight="1" x14ac:dyDescent="0.3">
      <c r="B10" s="1088"/>
      <c r="C10" s="265" t="s">
        <v>914</v>
      </c>
      <c r="D10" s="266">
        <v>0.13</v>
      </c>
      <c r="E10" s="266" t="s">
        <v>970</v>
      </c>
      <c r="F10" s="254" t="s">
        <v>907</v>
      </c>
    </row>
    <row r="11" spans="2:6" ht="17.25" customHeight="1" x14ac:dyDescent="0.3">
      <c r="B11" s="1088"/>
      <c r="C11" s="265" t="s">
        <v>915</v>
      </c>
      <c r="D11" s="266">
        <v>0.33</v>
      </c>
      <c r="E11" s="266" t="s">
        <v>970</v>
      </c>
      <c r="F11" s="254" t="s">
        <v>976</v>
      </c>
    </row>
    <row r="12" spans="2:6" ht="17.25" customHeight="1" x14ac:dyDescent="0.3">
      <c r="B12" s="1088"/>
      <c r="C12" s="265" t="s">
        <v>916</v>
      </c>
      <c r="D12" s="266">
        <v>0.2</v>
      </c>
      <c r="E12" s="266" t="s">
        <v>970</v>
      </c>
      <c r="F12" s="254" t="s">
        <v>908</v>
      </c>
    </row>
    <row r="13" spans="2:6" ht="17.25" customHeight="1" x14ac:dyDescent="0.3">
      <c r="B13" s="1088"/>
      <c r="C13" s="265" t="s">
        <v>1029</v>
      </c>
      <c r="D13" s="266">
        <v>0.5</v>
      </c>
      <c r="E13" s="266" t="s">
        <v>970</v>
      </c>
      <c r="F13" s="254" t="s">
        <v>909</v>
      </c>
    </row>
    <row r="14" spans="2:6" ht="17.25" customHeight="1" x14ac:dyDescent="0.3">
      <c r="B14" s="1088" t="s">
        <v>902</v>
      </c>
      <c r="C14" s="265" t="s">
        <v>897</v>
      </c>
      <c r="D14" s="266">
        <v>0.5</v>
      </c>
      <c r="E14" s="266" t="s">
        <v>970</v>
      </c>
      <c r="F14" s="254" t="s">
        <v>974</v>
      </c>
    </row>
    <row r="15" spans="2:6" ht="17.25" customHeight="1" x14ac:dyDescent="0.3">
      <c r="B15" s="1088"/>
      <c r="C15" s="265" t="s">
        <v>966</v>
      </c>
      <c r="D15" s="266">
        <v>0.5</v>
      </c>
      <c r="E15" s="266" t="s">
        <v>970</v>
      </c>
    </row>
    <row r="16" spans="2:6" ht="17.25" customHeight="1" x14ac:dyDescent="0.3">
      <c r="B16" s="1088"/>
      <c r="C16" s="265" t="s">
        <v>917</v>
      </c>
      <c r="D16" s="266">
        <v>0.75</v>
      </c>
      <c r="E16" s="266" t="s">
        <v>971</v>
      </c>
      <c r="F16" s="254" t="s">
        <v>973</v>
      </c>
    </row>
    <row r="17" spans="2:6" ht="17.25" customHeight="1" x14ac:dyDescent="0.3">
      <c r="B17" s="1088"/>
      <c r="C17" s="265" t="s">
        <v>918</v>
      </c>
      <c r="D17" s="266">
        <v>0.75</v>
      </c>
      <c r="E17" s="266" t="s">
        <v>972</v>
      </c>
      <c r="F17" s="254" t="s">
        <v>975</v>
      </c>
    </row>
    <row r="18" spans="2:6" ht="17.25" customHeight="1" x14ac:dyDescent="0.3">
      <c r="B18" s="1088"/>
      <c r="C18" s="265" t="s">
        <v>919</v>
      </c>
      <c r="D18" s="266">
        <v>0.6</v>
      </c>
      <c r="E18" s="266" t="s">
        <v>970</v>
      </c>
      <c r="F18" s="254" t="s">
        <v>977</v>
      </c>
    </row>
    <row r="19" spans="2:6" ht="17.25" customHeight="1" x14ac:dyDescent="0.3">
      <c r="B19" s="1088"/>
      <c r="C19" s="265" t="s">
        <v>920</v>
      </c>
      <c r="D19" s="266">
        <v>0.3</v>
      </c>
      <c r="E19" s="266" t="s">
        <v>970</v>
      </c>
    </row>
    <row r="20" spans="2:6" ht="17.25" customHeight="1" x14ac:dyDescent="0.3">
      <c r="B20" s="1088"/>
      <c r="C20" s="265" t="s">
        <v>921</v>
      </c>
      <c r="D20" s="266">
        <v>0.3</v>
      </c>
      <c r="E20" s="266" t="s">
        <v>970</v>
      </c>
      <c r="F20" s="254" t="s">
        <v>1000</v>
      </c>
    </row>
    <row r="21" spans="2:6" ht="17.25" customHeight="1" x14ac:dyDescent="0.3">
      <c r="B21" s="1088"/>
      <c r="C21" s="265" t="s">
        <v>922</v>
      </c>
      <c r="D21" s="266">
        <v>0.3</v>
      </c>
      <c r="E21" s="266" t="s">
        <v>972</v>
      </c>
      <c r="F21" s="254" t="s">
        <v>975</v>
      </c>
    </row>
    <row r="22" spans="2:6" ht="17.25" customHeight="1" x14ac:dyDescent="0.3">
      <c r="B22" s="1088"/>
      <c r="C22" s="265" t="s">
        <v>923</v>
      </c>
      <c r="D22" s="266">
        <v>0.23</v>
      </c>
      <c r="E22" s="266" t="s">
        <v>970</v>
      </c>
      <c r="F22" s="254" t="s">
        <v>1001</v>
      </c>
    </row>
    <row r="23" spans="2:6" ht="17.25" customHeight="1" x14ac:dyDescent="0.3">
      <c r="B23" s="1088"/>
      <c r="C23" s="265" t="s">
        <v>924</v>
      </c>
      <c r="D23" s="266">
        <v>0.5</v>
      </c>
      <c r="E23" s="266" t="s">
        <v>970</v>
      </c>
      <c r="F23" s="254" t="s">
        <v>1002</v>
      </c>
    </row>
    <row r="24" spans="2:6" ht="17.25" customHeight="1" x14ac:dyDescent="0.3">
      <c r="B24" s="1088" t="s">
        <v>878</v>
      </c>
      <c r="C24" s="265" t="s">
        <v>925</v>
      </c>
      <c r="D24" s="266">
        <v>0.18</v>
      </c>
      <c r="E24" s="266" t="s">
        <v>970</v>
      </c>
    </row>
    <row r="25" spans="2:6" ht="17.25" customHeight="1" x14ac:dyDescent="0.3">
      <c r="B25" s="1088"/>
      <c r="C25" s="265" t="s">
        <v>926</v>
      </c>
      <c r="D25" s="266">
        <v>0.23</v>
      </c>
      <c r="E25" s="266" t="s">
        <v>970</v>
      </c>
    </row>
    <row r="26" spans="2:6" ht="17.25" customHeight="1" x14ac:dyDescent="0.3">
      <c r="B26" s="1088"/>
      <c r="C26" s="265" t="s">
        <v>927</v>
      </c>
      <c r="D26" s="266">
        <v>0.18</v>
      </c>
      <c r="E26" s="266" t="s">
        <v>971</v>
      </c>
    </row>
    <row r="27" spans="2:6" ht="17.25" customHeight="1" x14ac:dyDescent="0.3">
      <c r="B27" s="1088"/>
      <c r="C27" s="265" t="s">
        <v>928</v>
      </c>
      <c r="D27" s="266">
        <v>0.23</v>
      </c>
      <c r="E27" s="266" t="s">
        <v>970</v>
      </c>
    </row>
    <row r="28" spans="2:6" ht="17.25" customHeight="1" x14ac:dyDescent="0.3">
      <c r="B28" s="1088"/>
      <c r="C28" s="265" t="s">
        <v>929</v>
      </c>
      <c r="D28" s="266">
        <v>0.84</v>
      </c>
      <c r="E28" s="266" t="s">
        <v>972</v>
      </c>
      <c r="F28" s="254" t="s">
        <v>982</v>
      </c>
    </row>
    <row r="29" spans="2:6" ht="17.25" customHeight="1" x14ac:dyDescent="0.3">
      <c r="B29" s="1088"/>
      <c r="C29" s="265" t="s">
        <v>930</v>
      </c>
      <c r="D29" s="266">
        <v>0.2</v>
      </c>
      <c r="E29" s="266" t="s">
        <v>971</v>
      </c>
      <c r="F29" s="254" t="s">
        <v>1013</v>
      </c>
    </row>
    <row r="30" spans="2:6" ht="17.25" customHeight="1" x14ac:dyDescent="0.3">
      <c r="B30" s="1088"/>
      <c r="C30" s="265" t="s">
        <v>931</v>
      </c>
      <c r="D30" s="266">
        <v>0.35</v>
      </c>
      <c r="E30" s="266" t="s">
        <v>970</v>
      </c>
      <c r="F30" s="254" t="s">
        <v>1014</v>
      </c>
    </row>
    <row r="31" spans="2:6" ht="17.25" customHeight="1" x14ac:dyDescent="0.3">
      <c r="B31" s="1088"/>
      <c r="C31" s="265" t="s">
        <v>879</v>
      </c>
      <c r="D31" s="266">
        <v>0.21</v>
      </c>
      <c r="E31" s="266" t="s">
        <v>971</v>
      </c>
      <c r="F31" s="254" t="s">
        <v>1012</v>
      </c>
    </row>
    <row r="32" spans="2:6" ht="17.25" customHeight="1" x14ac:dyDescent="0.3">
      <c r="B32" s="1088"/>
      <c r="C32" s="265" t="s">
        <v>880</v>
      </c>
      <c r="D32" s="266">
        <v>0.05</v>
      </c>
      <c r="E32" s="266" t="s">
        <v>971</v>
      </c>
      <c r="F32" s="254" t="s">
        <v>1012</v>
      </c>
    </row>
    <row r="33" spans="2:6" ht="17.25" customHeight="1" x14ac:dyDescent="0.3">
      <c r="B33" s="1088"/>
      <c r="C33" s="265" t="s">
        <v>932</v>
      </c>
      <c r="D33" s="266">
        <v>0.12</v>
      </c>
      <c r="E33" s="266" t="s">
        <v>979</v>
      </c>
    </row>
    <row r="34" spans="2:6" ht="17.25" customHeight="1" x14ac:dyDescent="0.3">
      <c r="B34" s="1088"/>
      <c r="C34" s="265" t="s">
        <v>933</v>
      </c>
      <c r="D34" s="266">
        <v>0.9</v>
      </c>
      <c r="E34" s="266" t="s">
        <v>980</v>
      </c>
      <c r="F34" s="254" t="s">
        <v>967</v>
      </c>
    </row>
    <row r="35" spans="2:6" ht="17.25" customHeight="1" x14ac:dyDescent="0.3">
      <c r="B35" s="1088"/>
      <c r="C35" s="265" t="s">
        <v>934</v>
      </c>
      <c r="D35" s="266">
        <v>0.45</v>
      </c>
      <c r="E35" s="266" t="s">
        <v>980</v>
      </c>
      <c r="F35" s="254" t="s">
        <v>1025</v>
      </c>
    </row>
    <row r="36" spans="2:6" ht="17.25" customHeight="1" x14ac:dyDescent="0.3">
      <c r="B36" s="1088"/>
      <c r="C36" s="265" t="s">
        <v>935</v>
      </c>
      <c r="D36" s="266">
        <v>0.6</v>
      </c>
      <c r="E36" s="266" t="s">
        <v>978</v>
      </c>
      <c r="F36" s="254" t="s">
        <v>1003</v>
      </c>
    </row>
    <row r="37" spans="2:6" ht="17.25" customHeight="1" x14ac:dyDescent="0.3">
      <c r="B37" s="1088"/>
      <c r="C37" s="265" t="s">
        <v>955</v>
      </c>
      <c r="D37" s="266">
        <v>0.6</v>
      </c>
      <c r="E37" s="266" t="s">
        <v>978</v>
      </c>
      <c r="F37" s="254" t="s">
        <v>1004</v>
      </c>
    </row>
    <row r="38" spans="2:6" ht="17.25" customHeight="1" x14ac:dyDescent="0.3">
      <c r="B38" s="1088" t="s">
        <v>904</v>
      </c>
      <c r="C38" s="265" t="s">
        <v>898</v>
      </c>
      <c r="D38" s="266">
        <v>0.65</v>
      </c>
      <c r="E38" s="266" t="s">
        <v>979</v>
      </c>
      <c r="F38" s="254" t="s">
        <v>1005</v>
      </c>
    </row>
    <row r="39" spans="2:6" ht="17.25" customHeight="1" x14ac:dyDescent="0.3">
      <c r="B39" s="1088"/>
      <c r="C39" s="265" t="s">
        <v>999</v>
      </c>
      <c r="D39" s="266">
        <v>0.65</v>
      </c>
      <c r="E39" s="266" t="s">
        <v>979</v>
      </c>
      <c r="F39" s="254" t="s">
        <v>1006</v>
      </c>
    </row>
    <row r="40" spans="2:6" ht="17.25" customHeight="1" x14ac:dyDescent="0.3">
      <c r="B40" s="1088"/>
      <c r="C40" s="265" t="s">
        <v>998</v>
      </c>
      <c r="D40" s="266">
        <v>0.65</v>
      </c>
      <c r="E40" s="266" t="s">
        <v>979</v>
      </c>
      <c r="F40" s="254" t="s">
        <v>1007</v>
      </c>
    </row>
    <row r="41" spans="2:6" ht="17.25" customHeight="1" x14ac:dyDescent="0.3">
      <c r="B41" s="1088"/>
      <c r="C41" s="265" t="s">
        <v>937</v>
      </c>
      <c r="D41" s="266">
        <v>0.32</v>
      </c>
      <c r="E41" s="266" t="s">
        <v>980</v>
      </c>
      <c r="F41" s="254" t="s">
        <v>968</v>
      </c>
    </row>
    <row r="42" spans="2:6" ht="17.25" customHeight="1" x14ac:dyDescent="0.3">
      <c r="B42" s="1088"/>
      <c r="C42" s="265" t="s">
        <v>903</v>
      </c>
      <c r="D42" s="266">
        <v>0.6</v>
      </c>
      <c r="E42" s="266" t="s">
        <v>980</v>
      </c>
      <c r="F42" s="254" t="s">
        <v>1016</v>
      </c>
    </row>
    <row r="43" spans="2:6" ht="17.25" customHeight="1" x14ac:dyDescent="0.3">
      <c r="B43" s="1088" t="s">
        <v>882</v>
      </c>
      <c r="C43" s="265" t="s">
        <v>936</v>
      </c>
      <c r="D43" s="266">
        <v>0.5</v>
      </c>
      <c r="E43" s="266" t="s">
        <v>978</v>
      </c>
      <c r="F43" s="254" t="s">
        <v>1017</v>
      </c>
    </row>
    <row r="44" spans="2:6" ht="17.25" customHeight="1" x14ac:dyDescent="0.3">
      <c r="B44" s="1088"/>
      <c r="C44" s="265" t="s">
        <v>1018</v>
      </c>
      <c r="D44" s="266">
        <v>0.88</v>
      </c>
      <c r="E44" s="266" t="s">
        <v>978</v>
      </c>
      <c r="F44" s="254" t="s">
        <v>1019</v>
      </c>
    </row>
    <row r="45" spans="2:6" ht="17.25" customHeight="1" x14ac:dyDescent="0.3">
      <c r="B45" s="1088"/>
      <c r="C45" s="265" t="s">
        <v>889</v>
      </c>
      <c r="D45" s="266">
        <v>0.72</v>
      </c>
      <c r="E45" s="266" t="s">
        <v>978</v>
      </c>
      <c r="F45" s="254" t="s">
        <v>886</v>
      </c>
    </row>
    <row r="46" spans="2:6" ht="17.25" customHeight="1" x14ac:dyDescent="0.3">
      <c r="B46" s="1088"/>
      <c r="C46" s="265" t="s">
        <v>1090</v>
      </c>
      <c r="D46" s="266">
        <v>0.7</v>
      </c>
      <c r="E46" s="266" t="s">
        <v>1091</v>
      </c>
      <c r="F46" s="254" t="s">
        <v>1092</v>
      </c>
    </row>
    <row r="47" spans="2:6" ht="17.25" customHeight="1" x14ac:dyDescent="0.3">
      <c r="B47" s="1088"/>
      <c r="C47" s="265" t="s">
        <v>1115</v>
      </c>
      <c r="D47" s="266">
        <v>0.7</v>
      </c>
      <c r="E47" s="266" t="s">
        <v>1091</v>
      </c>
      <c r="F47" s="254" t="s">
        <v>1092</v>
      </c>
    </row>
    <row r="48" spans="2:6" ht="17.25" customHeight="1" x14ac:dyDescent="0.3">
      <c r="B48" s="1088"/>
      <c r="C48" s="265" t="s">
        <v>1103</v>
      </c>
      <c r="D48" s="266">
        <v>0.75</v>
      </c>
      <c r="E48" s="266" t="s">
        <v>1091</v>
      </c>
      <c r="F48" s="254" t="s">
        <v>1093</v>
      </c>
    </row>
    <row r="49" spans="2:12" ht="17.25" customHeight="1" x14ac:dyDescent="0.3">
      <c r="B49" s="1088"/>
      <c r="C49" s="265" t="s">
        <v>953</v>
      </c>
      <c r="D49" s="266">
        <v>0.25</v>
      </c>
      <c r="E49" s="266" t="s">
        <v>971</v>
      </c>
      <c r="F49" s="254" t="s">
        <v>954</v>
      </c>
    </row>
    <row r="50" spans="2:12" ht="17.25" customHeight="1" x14ac:dyDescent="0.3">
      <c r="B50" s="1088"/>
      <c r="C50" s="265" t="s">
        <v>892</v>
      </c>
      <c r="D50" s="266">
        <v>0.86</v>
      </c>
      <c r="E50" s="266" t="s">
        <v>978</v>
      </c>
      <c r="F50" s="254" t="s">
        <v>1020</v>
      </c>
    </row>
    <row r="51" spans="2:12" ht="17.25" customHeight="1" x14ac:dyDescent="0.3">
      <c r="B51" s="1088"/>
      <c r="C51" s="265" t="s">
        <v>890</v>
      </c>
      <c r="D51" s="266">
        <v>0.7</v>
      </c>
      <c r="E51" s="266" t="s">
        <v>978</v>
      </c>
      <c r="F51" s="254" t="s">
        <v>884</v>
      </c>
    </row>
    <row r="52" spans="2:12" ht="17.25" customHeight="1" x14ac:dyDescent="0.3">
      <c r="B52" s="1088"/>
      <c r="C52" s="265" t="s">
        <v>891</v>
      </c>
      <c r="D52" s="266">
        <v>0.75</v>
      </c>
      <c r="E52" s="266" t="s">
        <v>979</v>
      </c>
      <c r="F52" s="254" t="s">
        <v>885</v>
      </c>
    </row>
    <row r="53" spans="2:12" ht="17.25" customHeight="1" x14ac:dyDescent="0.3">
      <c r="B53" s="1088"/>
      <c r="C53" s="265" t="s">
        <v>893</v>
      </c>
      <c r="D53" s="266">
        <v>0.35</v>
      </c>
      <c r="E53" s="266" t="s">
        <v>979</v>
      </c>
      <c r="F53" s="254" t="s">
        <v>883</v>
      </c>
    </row>
    <row r="54" spans="2:12" ht="17.25" customHeight="1" x14ac:dyDescent="0.3">
      <c r="B54" s="1088"/>
      <c r="C54" s="265" t="s">
        <v>1080</v>
      </c>
      <c r="D54" s="266">
        <v>0.65</v>
      </c>
      <c r="E54" s="266" t="s">
        <v>1081</v>
      </c>
      <c r="F54" s="254" t="s">
        <v>1082</v>
      </c>
    </row>
    <row r="55" spans="2:12" ht="17.25" customHeight="1" x14ac:dyDescent="0.3">
      <c r="B55" s="1088"/>
      <c r="C55" s="265" t="s">
        <v>894</v>
      </c>
      <c r="D55" s="266">
        <v>0.8</v>
      </c>
      <c r="E55" s="266" t="s">
        <v>978</v>
      </c>
      <c r="F55" s="254" t="s">
        <v>887</v>
      </c>
    </row>
    <row r="56" spans="2:12" ht="17.25" customHeight="1" x14ac:dyDescent="0.3">
      <c r="B56" s="1088"/>
      <c r="C56" s="265" t="s">
        <v>895</v>
      </c>
      <c r="D56" s="266">
        <v>0.85</v>
      </c>
      <c r="E56" s="266" t="s">
        <v>978</v>
      </c>
      <c r="F56" s="254" t="s">
        <v>888</v>
      </c>
    </row>
    <row r="57" spans="2:12" ht="17.25" customHeight="1" x14ac:dyDescent="0.3">
      <c r="B57" s="1088"/>
      <c r="C57" s="265" t="s">
        <v>1116</v>
      </c>
      <c r="D57" s="266">
        <v>0.13</v>
      </c>
      <c r="E57" s="266" t="s">
        <v>978</v>
      </c>
      <c r="F57" s="254" t="s">
        <v>1094</v>
      </c>
    </row>
    <row r="58" spans="2:12" ht="17.25" customHeight="1" x14ac:dyDescent="0.3">
      <c r="B58" s="1088"/>
      <c r="C58" s="265" t="s">
        <v>899</v>
      </c>
      <c r="D58" s="266">
        <v>0.06</v>
      </c>
      <c r="E58" s="266" t="s">
        <v>979</v>
      </c>
      <c r="F58" s="254" t="s">
        <v>1015</v>
      </c>
    </row>
    <row r="59" spans="2:12" ht="17.25" customHeight="1" x14ac:dyDescent="0.3">
      <c r="B59" s="1088"/>
      <c r="C59" s="265" t="s">
        <v>900</v>
      </c>
      <c r="D59" s="266">
        <v>0.05</v>
      </c>
      <c r="E59" s="266" t="s">
        <v>979</v>
      </c>
      <c r="F59" s="254" t="s">
        <v>1015</v>
      </c>
    </row>
    <row r="60" spans="2:12" ht="17.25" customHeight="1" x14ac:dyDescent="0.3">
      <c r="B60" s="1088" t="s">
        <v>905</v>
      </c>
      <c r="C60" s="265" t="s">
        <v>850</v>
      </c>
      <c r="D60" s="266">
        <v>0.5</v>
      </c>
      <c r="E60" s="266" t="s">
        <v>979</v>
      </c>
      <c r="F60" s="1080" t="s">
        <v>1008</v>
      </c>
      <c r="G60" s="1081"/>
      <c r="H60" s="1081"/>
      <c r="I60" s="1081"/>
      <c r="J60" s="1081"/>
      <c r="K60" s="1081"/>
      <c r="L60" s="257"/>
    </row>
    <row r="61" spans="2:12" ht="17.25" customHeight="1" x14ac:dyDescent="0.3">
      <c r="B61" s="1088"/>
      <c r="C61" s="265" t="s">
        <v>851</v>
      </c>
      <c r="D61" s="266">
        <v>0.3</v>
      </c>
      <c r="E61" s="266" t="s">
        <v>979</v>
      </c>
      <c r="F61" s="1080"/>
      <c r="G61" s="1081"/>
      <c r="H61" s="1081"/>
      <c r="I61" s="1081"/>
      <c r="J61" s="1081"/>
      <c r="K61" s="1081"/>
      <c r="L61" s="257"/>
    </row>
    <row r="62" spans="2:12" ht="17.25" customHeight="1" x14ac:dyDescent="0.3">
      <c r="B62" s="1088"/>
      <c r="C62" s="265" t="s">
        <v>870</v>
      </c>
      <c r="D62" s="266">
        <v>0.3</v>
      </c>
      <c r="E62" s="266" t="s">
        <v>979</v>
      </c>
      <c r="F62" s="1080"/>
      <c r="G62" s="1081"/>
      <c r="H62" s="1081"/>
      <c r="I62" s="1081"/>
      <c r="J62" s="1081"/>
      <c r="K62" s="1081"/>
      <c r="L62" s="257"/>
    </row>
    <row r="63" spans="2:12" ht="17.25" customHeight="1" x14ac:dyDescent="0.3">
      <c r="B63" s="1088"/>
      <c r="C63" s="265" t="s">
        <v>852</v>
      </c>
      <c r="D63" s="266">
        <v>0.28000000000000003</v>
      </c>
      <c r="E63" s="266" t="s">
        <v>979</v>
      </c>
      <c r="F63" s="1080"/>
      <c r="G63" s="1081"/>
      <c r="H63" s="1081"/>
      <c r="I63" s="1081"/>
      <c r="J63" s="1081"/>
      <c r="K63" s="1081"/>
      <c r="L63" s="257"/>
    </row>
    <row r="64" spans="2:12" ht="17.25" customHeight="1" x14ac:dyDescent="0.3">
      <c r="B64" s="1088"/>
      <c r="C64" s="265" t="s">
        <v>854</v>
      </c>
      <c r="D64" s="266">
        <v>0.26</v>
      </c>
      <c r="E64" s="266" t="s">
        <v>979</v>
      </c>
      <c r="F64" s="1080"/>
      <c r="G64" s="1081"/>
      <c r="H64" s="1081"/>
      <c r="I64" s="1081"/>
      <c r="J64" s="1081"/>
      <c r="K64" s="1081"/>
      <c r="L64" s="257"/>
    </row>
    <row r="65" spans="2:12" ht="17.25" customHeight="1" x14ac:dyDescent="0.3">
      <c r="B65" s="1088"/>
      <c r="C65" s="265" t="s">
        <v>853</v>
      </c>
      <c r="D65" s="266">
        <v>0.22</v>
      </c>
      <c r="E65" s="266" t="s">
        <v>979</v>
      </c>
      <c r="F65" s="1080"/>
      <c r="G65" s="1081"/>
      <c r="H65" s="1081"/>
      <c r="I65" s="1081"/>
      <c r="J65" s="1081"/>
      <c r="K65" s="1081"/>
      <c r="L65" s="257"/>
    </row>
    <row r="66" spans="2:12" ht="17.25" customHeight="1" x14ac:dyDescent="0.3">
      <c r="B66" s="1088"/>
      <c r="C66" s="265" t="s">
        <v>864</v>
      </c>
      <c r="D66" s="266">
        <v>0.17</v>
      </c>
      <c r="E66" s="266" t="s">
        <v>979</v>
      </c>
      <c r="F66" s="1080"/>
      <c r="G66" s="1081"/>
      <c r="H66" s="1081"/>
      <c r="I66" s="1081"/>
      <c r="J66" s="1081"/>
      <c r="K66" s="1081"/>
      <c r="L66" s="257"/>
    </row>
    <row r="67" spans="2:12" ht="17.25" customHeight="1" x14ac:dyDescent="0.3">
      <c r="B67" s="1088"/>
      <c r="C67" s="265" t="s">
        <v>868</v>
      </c>
      <c r="D67" s="266">
        <v>0.17</v>
      </c>
      <c r="E67" s="266" t="s">
        <v>979</v>
      </c>
      <c r="F67" s="1080"/>
      <c r="G67" s="1081"/>
      <c r="H67" s="1081"/>
      <c r="I67" s="1081"/>
      <c r="J67" s="1081"/>
      <c r="K67" s="1081"/>
      <c r="L67" s="257"/>
    </row>
    <row r="68" spans="2:12" ht="17.25" customHeight="1" x14ac:dyDescent="0.3">
      <c r="B68" s="1088"/>
      <c r="C68" s="265" t="s">
        <v>869</v>
      </c>
      <c r="D68" s="266">
        <v>0.17</v>
      </c>
      <c r="E68" s="266" t="s">
        <v>979</v>
      </c>
      <c r="F68" s="1080"/>
      <c r="G68" s="1081"/>
      <c r="H68" s="1081"/>
      <c r="I68" s="1081"/>
      <c r="J68" s="1081"/>
      <c r="K68" s="1081"/>
      <c r="L68" s="257"/>
    </row>
    <row r="69" spans="2:12" ht="17.25" customHeight="1" x14ac:dyDescent="0.3">
      <c r="B69" s="1088"/>
      <c r="C69" s="265" t="s">
        <v>872</v>
      </c>
      <c r="D69" s="266">
        <v>0.15</v>
      </c>
      <c r="E69" s="266" t="s">
        <v>979</v>
      </c>
      <c r="F69" s="1080"/>
      <c r="G69" s="1081"/>
      <c r="H69" s="1081"/>
      <c r="I69" s="1081"/>
      <c r="J69" s="1081"/>
      <c r="K69" s="1081"/>
      <c r="L69" s="257"/>
    </row>
    <row r="70" spans="2:12" ht="17.25" customHeight="1" x14ac:dyDescent="0.3">
      <c r="B70" s="1088"/>
      <c r="C70" s="265" t="s">
        <v>855</v>
      </c>
      <c r="D70" s="266">
        <v>0.13</v>
      </c>
      <c r="E70" s="266" t="s">
        <v>980</v>
      </c>
      <c r="F70" s="1080"/>
      <c r="G70" s="1081"/>
      <c r="H70" s="1081"/>
      <c r="I70" s="1081"/>
      <c r="J70" s="1081"/>
      <c r="K70" s="1081"/>
      <c r="L70" s="257"/>
    </row>
    <row r="71" spans="2:12" ht="17.25" customHeight="1" x14ac:dyDescent="0.3">
      <c r="B71" s="1088"/>
      <c r="C71" s="265" t="s">
        <v>875</v>
      </c>
      <c r="D71" s="266">
        <v>0.13</v>
      </c>
      <c r="E71" s="266" t="s">
        <v>980</v>
      </c>
      <c r="F71" s="1080"/>
      <c r="G71" s="1081"/>
      <c r="H71" s="1081"/>
      <c r="I71" s="1081"/>
      <c r="J71" s="1081"/>
      <c r="K71" s="1081"/>
      <c r="L71" s="257"/>
    </row>
    <row r="72" spans="2:12" ht="17.25" customHeight="1" x14ac:dyDescent="0.3">
      <c r="B72" s="1088"/>
      <c r="C72" s="265" t="s">
        <v>896</v>
      </c>
      <c r="D72" s="266">
        <v>0.13</v>
      </c>
      <c r="E72" s="266" t="s">
        <v>980</v>
      </c>
      <c r="F72" s="1080"/>
      <c r="G72" s="1081"/>
      <c r="H72" s="1081"/>
      <c r="I72" s="1081"/>
      <c r="J72" s="1081"/>
      <c r="K72" s="1081"/>
      <c r="L72" s="257"/>
    </row>
    <row r="73" spans="2:12" ht="17.25" customHeight="1" x14ac:dyDescent="0.3">
      <c r="B73" s="1088"/>
      <c r="C73" s="265" t="s">
        <v>857</v>
      </c>
      <c r="D73" s="266">
        <v>0.13</v>
      </c>
      <c r="E73" s="266" t="s">
        <v>979</v>
      </c>
      <c r="F73" s="1080"/>
      <c r="G73" s="1081"/>
      <c r="H73" s="1081"/>
      <c r="I73" s="1081"/>
      <c r="J73" s="1081"/>
      <c r="K73" s="1081"/>
      <c r="L73" s="257"/>
    </row>
    <row r="74" spans="2:12" ht="17.25" customHeight="1" x14ac:dyDescent="0.3">
      <c r="B74" s="1088"/>
      <c r="C74" s="265" t="s">
        <v>860</v>
      </c>
      <c r="D74" s="266">
        <v>0.13</v>
      </c>
      <c r="E74" s="266" t="s">
        <v>979</v>
      </c>
      <c r="F74" s="1080"/>
      <c r="G74" s="1081"/>
      <c r="H74" s="1081"/>
      <c r="I74" s="1081"/>
      <c r="J74" s="1081"/>
      <c r="K74" s="1081"/>
      <c r="L74" s="257"/>
    </row>
    <row r="75" spans="2:12" ht="17.25" customHeight="1" x14ac:dyDescent="0.3">
      <c r="B75" s="1088"/>
      <c r="C75" s="265" t="s">
        <v>871</v>
      </c>
      <c r="D75" s="266">
        <v>0.13</v>
      </c>
      <c r="E75" s="266" t="s">
        <v>980</v>
      </c>
      <c r="F75" s="1080"/>
      <c r="G75" s="1081"/>
      <c r="H75" s="1081"/>
      <c r="I75" s="1081"/>
      <c r="J75" s="1081"/>
      <c r="K75" s="1081"/>
      <c r="L75" s="257"/>
    </row>
    <row r="76" spans="2:12" ht="17.25" customHeight="1" x14ac:dyDescent="0.3">
      <c r="B76" s="1088"/>
      <c r="C76" s="265" t="s">
        <v>856</v>
      </c>
      <c r="D76" s="266">
        <v>0.12</v>
      </c>
      <c r="E76" s="266" t="s">
        <v>980</v>
      </c>
      <c r="F76" s="1080"/>
      <c r="G76" s="1081"/>
      <c r="H76" s="1081"/>
      <c r="I76" s="1081"/>
      <c r="J76" s="1081"/>
      <c r="K76" s="1081"/>
      <c r="L76" s="257"/>
    </row>
    <row r="77" spans="2:12" ht="17.25" customHeight="1" x14ac:dyDescent="0.3">
      <c r="B77" s="1088"/>
      <c r="C77" s="265" t="s">
        <v>865</v>
      </c>
      <c r="D77" s="266">
        <v>0.12</v>
      </c>
      <c r="E77" s="266" t="s">
        <v>980</v>
      </c>
      <c r="F77" s="1080"/>
      <c r="G77" s="1081"/>
      <c r="H77" s="1081"/>
      <c r="I77" s="1081"/>
      <c r="J77" s="1081"/>
      <c r="K77" s="1081"/>
      <c r="L77" s="257"/>
    </row>
    <row r="78" spans="2:12" ht="17.25" customHeight="1" x14ac:dyDescent="0.3">
      <c r="B78" s="1088"/>
      <c r="C78" s="265" t="s">
        <v>858</v>
      </c>
      <c r="D78" s="266">
        <v>0.11</v>
      </c>
      <c r="E78" s="266" t="s">
        <v>980</v>
      </c>
      <c r="F78" s="1080"/>
      <c r="G78" s="1081"/>
      <c r="H78" s="1081"/>
      <c r="I78" s="1081"/>
      <c r="J78" s="1081"/>
      <c r="K78" s="1081"/>
      <c r="L78" s="257"/>
    </row>
    <row r="79" spans="2:12" ht="17.25" customHeight="1" x14ac:dyDescent="0.3">
      <c r="B79" s="1088"/>
      <c r="C79" s="265" t="s">
        <v>876</v>
      </c>
      <c r="D79" s="266">
        <v>0.1</v>
      </c>
      <c r="E79" s="266" t="s">
        <v>980</v>
      </c>
      <c r="F79" s="1080"/>
      <c r="G79" s="1081"/>
      <c r="H79" s="1081"/>
      <c r="I79" s="1081"/>
      <c r="J79" s="1081"/>
      <c r="K79" s="1081"/>
      <c r="L79" s="257"/>
    </row>
    <row r="80" spans="2:12" ht="17.25" customHeight="1" x14ac:dyDescent="0.3">
      <c r="B80" s="1088"/>
      <c r="C80" s="265" t="s">
        <v>859</v>
      </c>
      <c r="D80" s="266">
        <v>0.1</v>
      </c>
      <c r="E80" s="266" t="s">
        <v>980</v>
      </c>
      <c r="F80" s="1080"/>
      <c r="G80" s="1081"/>
      <c r="H80" s="1081"/>
      <c r="I80" s="1081"/>
      <c r="J80" s="1081"/>
      <c r="K80" s="1081"/>
      <c r="L80" s="257"/>
    </row>
    <row r="81" spans="2:12" ht="17.25" customHeight="1" x14ac:dyDescent="0.3">
      <c r="B81" s="1088"/>
      <c r="C81" s="265" t="s">
        <v>983</v>
      </c>
      <c r="D81" s="266">
        <v>0.1</v>
      </c>
      <c r="E81" s="266" t="s">
        <v>980</v>
      </c>
      <c r="F81" s="1080"/>
      <c r="G81" s="1081"/>
      <c r="H81" s="1081"/>
      <c r="I81" s="1081"/>
      <c r="J81" s="1081"/>
      <c r="K81" s="1081"/>
      <c r="L81" s="257"/>
    </row>
    <row r="82" spans="2:12" ht="17.25" customHeight="1" x14ac:dyDescent="0.3">
      <c r="B82" s="1088"/>
      <c r="C82" s="265" t="s">
        <v>874</v>
      </c>
      <c r="D82" s="266">
        <v>0.1</v>
      </c>
      <c r="E82" s="266" t="s">
        <v>980</v>
      </c>
      <c r="F82" s="1080"/>
      <c r="G82" s="1081"/>
      <c r="H82" s="1081"/>
      <c r="I82" s="1081"/>
      <c r="J82" s="1081"/>
      <c r="K82" s="1081"/>
      <c r="L82" s="257"/>
    </row>
    <row r="83" spans="2:12" ht="17.25" customHeight="1" x14ac:dyDescent="0.3">
      <c r="B83" s="1088"/>
      <c r="C83" s="265" t="s">
        <v>867</v>
      </c>
      <c r="D83" s="266">
        <v>0.09</v>
      </c>
      <c r="E83" s="266" t="s">
        <v>980</v>
      </c>
      <c r="F83" s="1080"/>
      <c r="G83" s="1081"/>
      <c r="H83" s="1081"/>
      <c r="I83" s="1081"/>
      <c r="J83" s="1081"/>
      <c r="K83" s="1081"/>
      <c r="L83" s="257"/>
    </row>
    <row r="84" spans="2:12" ht="17.25" customHeight="1" x14ac:dyDescent="0.3">
      <c r="B84" s="1088"/>
      <c r="C84" s="265" t="s">
        <v>861</v>
      </c>
      <c r="D84" s="266">
        <v>0.09</v>
      </c>
      <c r="E84" s="266" t="s">
        <v>980</v>
      </c>
      <c r="F84" s="1080"/>
      <c r="G84" s="1081"/>
      <c r="H84" s="1081"/>
      <c r="I84" s="1081"/>
      <c r="J84" s="1081"/>
      <c r="K84" s="1081"/>
      <c r="L84" s="257"/>
    </row>
    <row r="85" spans="2:12" ht="17.25" customHeight="1" x14ac:dyDescent="0.3">
      <c r="B85" s="1088"/>
      <c r="C85" s="265" t="s">
        <v>873</v>
      </c>
      <c r="D85" s="266">
        <v>0.09</v>
      </c>
      <c r="E85" s="266" t="s">
        <v>980</v>
      </c>
      <c r="F85" s="1080"/>
      <c r="G85" s="1081"/>
      <c r="H85" s="1081"/>
      <c r="I85" s="1081"/>
      <c r="J85" s="1081"/>
      <c r="K85" s="1081"/>
      <c r="L85" s="257"/>
    </row>
    <row r="86" spans="2:12" ht="17.25" customHeight="1" x14ac:dyDescent="0.3">
      <c r="B86" s="1088"/>
      <c r="C86" s="265" t="s">
        <v>863</v>
      </c>
      <c r="D86" s="266">
        <v>0.08</v>
      </c>
      <c r="E86" s="266" t="s">
        <v>978</v>
      </c>
      <c r="F86" s="1080"/>
      <c r="G86" s="1081"/>
      <c r="H86" s="1081"/>
      <c r="I86" s="1081"/>
      <c r="J86" s="1081"/>
      <c r="K86" s="1081"/>
      <c r="L86" s="257"/>
    </row>
    <row r="87" spans="2:12" ht="17.25" customHeight="1" x14ac:dyDescent="0.3">
      <c r="B87" s="1088"/>
      <c r="C87" s="265" t="s">
        <v>862</v>
      </c>
      <c r="D87" s="266">
        <v>7.0000000000000007E-2</v>
      </c>
      <c r="E87" s="266" t="s">
        <v>978</v>
      </c>
      <c r="F87" s="1080"/>
      <c r="G87" s="1081"/>
      <c r="H87" s="1081"/>
      <c r="I87" s="1081"/>
      <c r="J87" s="1081"/>
      <c r="K87" s="1081"/>
      <c r="L87" s="257"/>
    </row>
    <row r="88" spans="2:12" ht="17.25" customHeight="1" x14ac:dyDescent="0.3">
      <c r="B88" s="1088"/>
      <c r="C88" s="265" t="s">
        <v>866</v>
      </c>
      <c r="D88" s="266">
        <v>7.0000000000000007E-2</v>
      </c>
      <c r="E88" s="266" t="s">
        <v>979</v>
      </c>
      <c r="F88" s="1080"/>
      <c r="G88" s="1081"/>
      <c r="H88" s="1081"/>
      <c r="I88" s="1081"/>
      <c r="J88" s="1081"/>
      <c r="K88" s="1081"/>
      <c r="L88" s="257"/>
    </row>
    <row r="89" spans="2:12" ht="17.25" customHeight="1" x14ac:dyDescent="0.3">
      <c r="B89" s="1088"/>
      <c r="C89" s="265" t="s">
        <v>877</v>
      </c>
      <c r="D89" s="266">
        <v>0.06</v>
      </c>
      <c r="E89" s="266" t="s">
        <v>980</v>
      </c>
      <c r="F89" s="1080"/>
      <c r="G89" s="1081"/>
      <c r="H89" s="1081"/>
      <c r="I89" s="1081"/>
      <c r="J89" s="1081"/>
      <c r="K89" s="1081"/>
      <c r="L89" s="257"/>
    </row>
    <row r="90" spans="2:12" ht="17.25" customHeight="1" x14ac:dyDescent="0.3">
      <c r="B90" s="1088"/>
      <c r="C90" s="265" t="s">
        <v>984</v>
      </c>
      <c r="D90" s="266">
        <v>0.03</v>
      </c>
      <c r="E90" s="266" t="s">
        <v>980</v>
      </c>
      <c r="F90" s="1080"/>
      <c r="G90" s="1081"/>
      <c r="H90" s="1081"/>
      <c r="I90" s="1081"/>
      <c r="J90" s="1081"/>
      <c r="K90" s="1081"/>
      <c r="L90" s="257"/>
    </row>
    <row r="91" spans="2:12" ht="17.25" customHeight="1" x14ac:dyDescent="0.3">
      <c r="B91" s="45"/>
      <c r="F91" s="21"/>
      <c r="G91" s="252"/>
      <c r="H91" s="252"/>
      <c r="I91" s="252"/>
      <c r="J91" s="252"/>
      <c r="K91" s="252"/>
      <c r="L91" s="252"/>
    </row>
    <row r="92" spans="2:12" ht="17.25" customHeight="1" x14ac:dyDescent="0.3">
      <c r="B92" s="1094" t="s">
        <v>986</v>
      </c>
      <c r="C92" s="1094"/>
      <c r="D92" s="1094"/>
      <c r="E92" s="1094"/>
      <c r="F92" s="21"/>
      <c r="G92" s="252"/>
      <c r="H92" s="252"/>
      <c r="I92" s="252"/>
      <c r="J92" s="252"/>
      <c r="K92" s="252"/>
      <c r="L92" s="252"/>
    </row>
    <row r="93" spans="2:12" ht="17.25" customHeight="1" x14ac:dyDescent="0.3">
      <c r="B93" s="1094"/>
      <c r="C93" s="1094"/>
      <c r="D93" s="1094"/>
      <c r="E93" s="1094"/>
      <c r="F93" s="21"/>
      <c r="G93" s="252"/>
      <c r="H93" s="252"/>
      <c r="I93" s="252"/>
      <c r="J93" s="252"/>
      <c r="K93" s="252"/>
      <c r="L93" s="252"/>
    </row>
    <row r="94" spans="2:12" ht="17.25" customHeight="1" x14ac:dyDescent="0.3">
      <c r="B94" s="258" t="s">
        <v>987</v>
      </c>
      <c r="C94" s="258" t="s">
        <v>989</v>
      </c>
      <c r="D94" s="259" t="s">
        <v>951</v>
      </c>
      <c r="E94" s="259" t="s">
        <v>991</v>
      </c>
      <c r="F94" s="253" t="s">
        <v>990</v>
      </c>
      <c r="G94" s="252"/>
      <c r="H94" s="252"/>
      <c r="I94" s="252"/>
      <c r="J94" s="252"/>
      <c r="K94" s="252"/>
      <c r="L94" s="252"/>
    </row>
    <row r="95" spans="2:12" ht="17.25" customHeight="1" x14ac:dyDescent="0.3">
      <c r="B95" s="1090" t="s">
        <v>957</v>
      </c>
      <c r="C95" s="260" t="s">
        <v>961</v>
      </c>
      <c r="D95" s="261">
        <v>0.15</v>
      </c>
      <c r="E95" s="1082" t="s">
        <v>992</v>
      </c>
      <c r="F95" s="254" t="s">
        <v>940</v>
      </c>
      <c r="G95" s="252"/>
      <c r="H95" s="252"/>
      <c r="I95" s="252"/>
      <c r="J95" s="252"/>
      <c r="K95" s="252"/>
      <c r="L95" s="252"/>
    </row>
    <row r="96" spans="2:12" ht="17.25" customHeight="1" x14ac:dyDescent="0.3">
      <c r="B96" s="1090"/>
      <c r="C96" s="260" t="s">
        <v>939</v>
      </c>
      <c r="D96" s="261">
        <v>0.2</v>
      </c>
      <c r="E96" s="1083"/>
      <c r="F96" s="254" t="s">
        <v>1097</v>
      </c>
      <c r="G96" s="252"/>
      <c r="H96" s="252"/>
      <c r="I96" s="252"/>
      <c r="J96" s="252"/>
      <c r="K96" s="252"/>
      <c r="L96" s="252"/>
    </row>
    <row r="97" spans="2:6" ht="17.25" customHeight="1" x14ac:dyDescent="0.3">
      <c r="B97" s="1090"/>
      <c r="C97" s="260" t="s">
        <v>962</v>
      </c>
      <c r="D97" s="261">
        <v>0.2</v>
      </c>
      <c r="E97" s="1083"/>
      <c r="F97" s="254" t="s">
        <v>1098</v>
      </c>
    </row>
    <row r="98" spans="2:6" ht="17.25" customHeight="1" x14ac:dyDescent="0.3">
      <c r="B98" s="1090"/>
      <c r="C98" s="260" t="s">
        <v>963</v>
      </c>
      <c r="D98" s="261">
        <v>0.25</v>
      </c>
      <c r="E98" s="1083"/>
      <c r="F98" s="254" t="s">
        <v>1023</v>
      </c>
    </row>
    <row r="99" spans="2:6" ht="17.25" customHeight="1" x14ac:dyDescent="0.3">
      <c r="B99" s="1090"/>
      <c r="C99" s="260" t="s">
        <v>941</v>
      </c>
      <c r="D99" s="261">
        <v>0.3</v>
      </c>
      <c r="E99" s="1083"/>
      <c r="F99" s="254" t="s">
        <v>1099</v>
      </c>
    </row>
    <row r="100" spans="2:6" ht="17.25" customHeight="1" x14ac:dyDescent="0.3">
      <c r="B100" s="1090"/>
      <c r="C100" s="260" t="s">
        <v>960</v>
      </c>
      <c r="D100" s="261">
        <v>0.4</v>
      </c>
      <c r="E100" s="1083"/>
      <c r="F100" s="254" t="s">
        <v>1100</v>
      </c>
    </row>
    <row r="101" spans="2:6" ht="17.25" customHeight="1" x14ac:dyDescent="0.3">
      <c r="B101" s="1090"/>
      <c r="C101" s="260" t="s">
        <v>938</v>
      </c>
      <c r="D101" s="261">
        <v>0.75</v>
      </c>
      <c r="E101" s="1083"/>
      <c r="F101" s="254" t="s">
        <v>948</v>
      </c>
    </row>
    <row r="102" spans="2:6" ht="17.25" customHeight="1" x14ac:dyDescent="0.3">
      <c r="B102" s="1090"/>
      <c r="C102" s="1096" t="s">
        <v>1031</v>
      </c>
      <c r="D102" s="1097"/>
      <c r="E102" s="1083"/>
    </row>
    <row r="103" spans="2:6" ht="17.25" customHeight="1" x14ac:dyDescent="0.3">
      <c r="B103" s="1090"/>
      <c r="C103" s="1098"/>
      <c r="D103" s="1099"/>
      <c r="E103" s="1083"/>
    </row>
    <row r="104" spans="2:6" ht="17.25" customHeight="1" x14ac:dyDescent="0.3">
      <c r="B104" s="1090"/>
      <c r="C104" s="1098" t="s">
        <v>1030</v>
      </c>
      <c r="D104" s="1099"/>
      <c r="E104" s="1083"/>
    </row>
    <row r="105" spans="2:6" ht="17.25" customHeight="1" x14ac:dyDescent="0.3">
      <c r="B105" s="1090"/>
      <c r="C105" s="1098"/>
      <c r="D105" s="1099"/>
      <c r="E105" s="1083"/>
    </row>
    <row r="106" spans="2:6" ht="17.25" customHeight="1" x14ac:dyDescent="0.3">
      <c r="B106" s="1090"/>
      <c r="C106" s="1100"/>
      <c r="D106" s="1101"/>
      <c r="E106" s="1084"/>
    </row>
    <row r="107" spans="2:6" ht="17.25" customHeight="1" x14ac:dyDescent="0.3">
      <c r="B107" s="1089" t="s">
        <v>981</v>
      </c>
      <c r="C107" s="260" t="s">
        <v>942</v>
      </c>
      <c r="D107" s="262" t="s">
        <v>956</v>
      </c>
      <c r="E107" s="1085" t="s">
        <v>993</v>
      </c>
      <c r="F107" s="254" t="s">
        <v>943</v>
      </c>
    </row>
    <row r="108" spans="2:6" ht="17.25" customHeight="1" x14ac:dyDescent="0.3">
      <c r="B108" s="1089"/>
      <c r="C108" s="260" t="s">
        <v>944</v>
      </c>
      <c r="D108" s="262" t="s">
        <v>994</v>
      </c>
      <c r="E108" s="1086"/>
      <c r="F108" s="254" t="s">
        <v>945</v>
      </c>
    </row>
    <row r="109" spans="2:6" ht="17.25" customHeight="1" x14ac:dyDescent="0.3">
      <c r="B109" s="1089"/>
      <c r="C109" s="260" t="s">
        <v>952</v>
      </c>
      <c r="D109" s="262" t="s">
        <v>996</v>
      </c>
      <c r="E109" s="1087"/>
      <c r="F109" s="254" t="s">
        <v>1024</v>
      </c>
    </row>
    <row r="110" spans="2:6" ht="17.25" customHeight="1" x14ac:dyDescent="0.3">
      <c r="B110" s="1089"/>
      <c r="C110" s="260" t="s">
        <v>1009</v>
      </c>
      <c r="D110" s="261">
        <v>0.35</v>
      </c>
      <c r="E110" s="1082" t="s">
        <v>995</v>
      </c>
      <c r="F110" s="254" t="s">
        <v>1021</v>
      </c>
    </row>
    <row r="111" spans="2:6" ht="17.25" customHeight="1" x14ac:dyDescent="0.3">
      <c r="B111" s="1089"/>
      <c r="C111" s="260" t="s">
        <v>1010</v>
      </c>
      <c r="D111" s="261">
        <v>0.13</v>
      </c>
      <c r="E111" s="1083"/>
      <c r="F111" s="254" t="s">
        <v>1022</v>
      </c>
    </row>
    <row r="112" spans="2:6" ht="17.25" customHeight="1" x14ac:dyDescent="0.3">
      <c r="B112" s="1089"/>
      <c r="C112" s="260" t="s">
        <v>959</v>
      </c>
      <c r="D112" s="261">
        <v>0.35</v>
      </c>
      <c r="E112" s="1083"/>
      <c r="F112" s="254" t="s">
        <v>958</v>
      </c>
    </row>
    <row r="113" spans="2:6" ht="17.25" customHeight="1" x14ac:dyDescent="0.3">
      <c r="B113" s="1089"/>
      <c r="C113" s="260" t="s">
        <v>946</v>
      </c>
      <c r="D113" s="261">
        <v>7.0000000000000007E-2</v>
      </c>
      <c r="E113" s="1084"/>
      <c r="F113" s="254" t="s">
        <v>950</v>
      </c>
    </row>
    <row r="114" spans="2:6" ht="17.25" customHeight="1" x14ac:dyDescent="0.3">
      <c r="B114" s="1089"/>
      <c r="C114" s="260" t="s">
        <v>947</v>
      </c>
      <c r="D114" s="261">
        <v>0.03</v>
      </c>
      <c r="E114" s="261" t="s">
        <v>949</v>
      </c>
      <c r="F114" s="254" t="s">
        <v>1101</v>
      </c>
    </row>
    <row r="116" spans="2:6" ht="17.25" customHeight="1" x14ac:dyDescent="0.3">
      <c r="B116" s="1095" t="s">
        <v>1026</v>
      </c>
      <c r="C116" s="1095"/>
      <c r="D116" s="1095"/>
      <c r="E116" s="1095"/>
    </row>
    <row r="117" spans="2:6" ht="17.25" customHeight="1" x14ac:dyDescent="0.3">
      <c r="B117" s="1095"/>
      <c r="C117" s="1095"/>
      <c r="D117" s="1095"/>
      <c r="E117" s="1095"/>
    </row>
    <row r="118" spans="2:6" ht="17.25" customHeight="1" x14ac:dyDescent="0.3">
      <c r="B118" s="1102" t="s">
        <v>1034</v>
      </c>
      <c r="C118" s="1091" t="s">
        <v>1096</v>
      </c>
      <c r="D118" s="1091"/>
      <c r="E118" s="1091"/>
    </row>
    <row r="119" spans="2:6" ht="17.25" customHeight="1" x14ac:dyDescent="0.3">
      <c r="B119" s="1102"/>
      <c r="C119" s="1091"/>
      <c r="D119" s="1091"/>
      <c r="E119" s="1091"/>
    </row>
    <row r="120" spans="2:6" ht="17.25" customHeight="1" x14ac:dyDescent="0.3">
      <c r="B120" s="1092" t="s">
        <v>1035</v>
      </c>
      <c r="C120" s="1091" t="s">
        <v>1095</v>
      </c>
      <c r="D120" s="1091"/>
      <c r="E120" s="1091"/>
    </row>
    <row r="121" spans="2:6" ht="17.25" customHeight="1" x14ac:dyDescent="0.3">
      <c r="B121" s="1102"/>
      <c r="C121" s="1091"/>
      <c r="D121" s="1091"/>
      <c r="E121" s="1091"/>
    </row>
    <row r="122" spans="2:6" ht="17.25" customHeight="1" x14ac:dyDescent="0.3">
      <c r="B122" s="1102"/>
      <c r="C122" s="1091"/>
      <c r="D122" s="1091"/>
      <c r="E122" s="1091"/>
    </row>
    <row r="123" spans="2:6" ht="17.25" customHeight="1" x14ac:dyDescent="0.3">
      <c r="B123" s="1102"/>
      <c r="C123" s="1091"/>
      <c r="D123" s="1091"/>
      <c r="E123" s="1091"/>
    </row>
    <row r="124" spans="2:6" ht="17.25" customHeight="1" x14ac:dyDescent="0.3">
      <c r="B124" s="1102"/>
      <c r="C124" s="1091"/>
      <c r="D124" s="1091"/>
      <c r="E124" s="1091"/>
    </row>
    <row r="125" spans="2:6" ht="17.25" customHeight="1" x14ac:dyDescent="0.3">
      <c r="B125" s="1092" t="s">
        <v>1036</v>
      </c>
      <c r="C125" s="1091" t="s">
        <v>1032</v>
      </c>
      <c r="D125" s="1091"/>
      <c r="E125" s="1091"/>
    </row>
    <row r="126" spans="2:6" ht="17.25" customHeight="1" x14ac:dyDescent="0.3">
      <c r="B126" s="1102"/>
      <c r="C126" s="1091"/>
      <c r="D126" s="1091"/>
      <c r="E126" s="1091"/>
    </row>
    <row r="127" spans="2:6" ht="17.25" customHeight="1" x14ac:dyDescent="0.3">
      <c r="B127" s="1102"/>
      <c r="C127" s="1091"/>
      <c r="D127" s="1091"/>
      <c r="E127" s="1091"/>
    </row>
    <row r="128" spans="2:6" ht="17.25" customHeight="1" x14ac:dyDescent="0.3">
      <c r="B128" s="1102"/>
      <c r="C128" s="1091"/>
      <c r="D128" s="1091"/>
      <c r="E128" s="1091"/>
    </row>
    <row r="129" spans="2:5" ht="17.25" customHeight="1" x14ac:dyDescent="0.3">
      <c r="B129" s="1102"/>
      <c r="C129" s="1091"/>
      <c r="D129" s="1091"/>
      <c r="E129" s="1091"/>
    </row>
    <row r="130" spans="2:5" ht="17.25" customHeight="1" x14ac:dyDescent="0.3">
      <c r="B130" s="1092" t="s">
        <v>1037</v>
      </c>
      <c r="C130" s="1091" t="s">
        <v>1038</v>
      </c>
      <c r="D130" s="1091"/>
      <c r="E130" s="1091"/>
    </row>
    <row r="131" spans="2:5" ht="17.25" customHeight="1" x14ac:dyDescent="0.3">
      <c r="B131" s="1092"/>
      <c r="C131" s="1091"/>
      <c r="D131" s="1091"/>
      <c r="E131" s="1091"/>
    </row>
    <row r="132" spans="2:5" ht="17.25" customHeight="1" x14ac:dyDescent="0.3">
      <c r="B132" s="1092"/>
      <c r="C132" s="1091"/>
      <c r="D132" s="1091"/>
      <c r="E132" s="1091"/>
    </row>
  </sheetData>
  <mergeCells count="25">
    <mergeCell ref="C130:E132"/>
    <mergeCell ref="B130:B132"/>
    <mergeCell ref="B2:E3"/>
    <mergeCell ref="B92:E93"/>
    <mergeCell ref="B116:E117"/>
    <mergeCell ref="C102:D103"/>
    <mergeCell ref="C104:D106"/>
    <mergeCell ref="C120:E124"/>
    <mergeCell ref="B120:B124"/>
    <mergeCell ref="C125:E129"/>
    <mergeCell ref="B125:B129"/>
    <mergeCell ref="C118:E119"/>
    <mergeCell ref="B118:B119"/>
    <mergeCell ref="F60:K90"/>
    <mergeCell ref="E95:E106"/>
    <mergeCell ref="E107:E109"/>
    <mergeCell ref="B60:B90"/>
    <mergeCell ref="B5:B13"/>
    <mergeCell ref="B14:B23"/>
    <mergeCell ref="B24:B37"/>
    <mergeCell ref="B38:B42"/>
    <mergeCell ref="B43:B59"/>
    <mergeCell ref="B107:B114"/>
    <mergeCell ref="B95:B106"/>
    <mergeCell ref="E110:E113"/>
  </mergeCells>
  <phoneticPr fontId="1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89674F-AB5F-42C7-8C30-A7A8E3C3E64D}">
  <dimension ref="A2:G82"/>
  <sheetViews>
    <sheetView zoomScaleNormal="100" workbookViewId="0">
      <selection activeCell="B2" sqref="B2:F3"/>
    </sheetView>
  </sheetViews>
  <sheetFormatPr defaultColWidth="9.1640625" defaultRowHeight="20" customHeight="1" x14ac:dyDescent="0.3"/>
  <cols>
    <col min="1" max="1" width="3.25" style="162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25" style="162" customWidth="1"/>
    <col min="8" max="16384" width="9.1640625" style="5"/>
  </cols>
  <sheetData>
    <row r="2" spans="2:6" ht="20" customHeight="1" x14ac:dyDescent="0.3">
      <c r="B2" s="1140" t="s">
        <v>29</v>
      </c>
      <c r="C2" s="1141"/>
      <c r="D2" s="1141"/>
      <c r="E2" s="1141"/>
      <c r="F2" s="1142"/>
    </row>
    <row r="3" spans="2:6" ht="20" customHeight="1" x14ac:dyDescent="0.3">
      <c r="B3" s="1143"/>
      <c r="C3" s="1144"/>
      <c r="D3" s="1144"/>
      <c r="E3" s="1144"/>
      <c r="F3" s="1145"/>
    </row>
    <row r="4" spans="2:6" ht="20" customHeight="1" x14ac:dyDescent="0.3">
      <c r="B4" s="1139" t="s">
        <v>736</v>
      </c>
      <c r="C4" s="1132" t="s">
        <v>1106</v>
      </c>
      <c r="D4" s="1132"/>
      <c r="E4" s="1132"/>
      <c r="F4" s="1132"/>
    </row>
    <row r="5" spans="2:6" ht="20" customHeight="1" x14ac:dyDescent="0.3">
      <c r="B5" s="1139"/>
      <c r="C5" s="1132"/>
      <c r="D5" s="1132"/>
      <c r="E5" s="1132"/>
      <c r="F5" s="1132"/>
    </row>
    <row r="6" spans="2:6" ht="20" customHeight="1" x14ac:dyDescent="0.3">
      <c r="B6" s="1139"/>
      <c r="C6" s="1132"/>
      <c r="D6" s="1132"/>
      <c r="E6" s="1132"/>
      <c r="F6" s="1132"/>
    </row>
    <row r="7" spans="2:6" ht="20" customHeight="1" x14ac:dyDescent="0.3">
      <c r="B7" s="1139"/>
      <c r="C7" s="1132"/>
      <c r="D7" s="1132"/>
      <c r="E7" s="1132"/>
      <c r="F7" s="1132"/>
    </row>
    <row r="8" spans="2:6" ht="20" customHeight="1" x14ac:dyDescent="0.3">
      <c r="B8" s="1139" t="s">
        <v>737</v>
      </c>
      <c r="C8" s="1132" t="s">
        <v>1107</v>
      </c>
      <c r="D8" s="1132"/>
      <c r="E8" s="1132"/>
      <c r="F8" s="1132"/>
    </row>
    <row r="9" spans="2:6" ht="20" customHeight="1" x14ac:dyDescent="0.3">
      <c r="B9" s="1139"/>
      <c r="C9" s="1132"/>
      <c r="D9" s="1132"/>
      <c r="E9" s="1132"/>
      <c r="F9" s="1132"/>
    </row>
    <row r="10" spans="2:6" ht="20" customHeight="1" x14ac:dyDescent="0.3">
      <c r="B10" s="217" t="s">
        <v>732</v>
      </c>
      <c r="C10" s="1132" t="s">
        <v>739</v>
      </c>
      <c r="D10" s="1132"/>
      <c r="E10" s="1132"/>
      <c r="F10" s="1132"/>
    </row>
    <row r="11" spans="2:6" ht="20" customHeight="1" x14ac:dyDescent="0.3">
      <c r="B11" s="217" t="s">
        <v>733</v>
      </c>
      <c r="C11" s="1132" t="s">
        <v>1108</v>
      </c>
      <c r="D11" s="1132"/>
      <c r="E11" s="1132"/>
      <c r="F11" s="1132"/>
    </row>
    <row r="12" spans="2:6" ht="20" customHeight="1" x14ac:dyDescent="0.3">
      <c r="B12" s="217" t="s">
        <v>734</v>
      </c>
      <c r="C12" s="1132" t="s">
        <v>1109</v>
      </c>
      <c r="D12" s="1132"/>
      <c r="E12" s="1132"/>
      <c r="F12" s="1132"/>
    </row>
    <row r="13" spans="2:6" ht="20" customHeight="1" x14ac:dyDescent="0.3">
      <c r="B13" s="217" t="s">
        <v>735</v>
      </c>
      <c r="C13" s="1132" t="s">
        <v>1110</v>
      </c>
      <c r="D13" s="1132"/>
      <c r="E13" s="1132"/>
      <c r="F13" s="1132"/>
    </row>
    <row r="14" spans="2:6" ht="20" customHeight="1" x14ac:dyDescent="0.3">
      <c r="B14" s="1139" t="s">
        <v>661</v>
      </c>
      <c r="C14" s="1132" t="s">
        <v>1114</v>
      </c>
      <c r="D14" s="1132"/>
      <c r="E14" s="1132"/>
      <c r="F14" s="1132"/>
    </row>
    <row r="15" spans="2:6" ht="20" customHeight="1" x14ac:dyDescent="0.3">
      <c r="B15" s="1139"/>
      <c r="C15" s="1132"/>
      <c r="D15" s="1132"/>
      <c r="E15" s="1132"/>
      <c r="F15" s="1132"/>
    </row>
    <row r="17" spans="2:6" ht="20" customHeight="1" x14ac:dyDescent="0.3">
      <c r="B17" s="1133" t="s">
        <v>31</v>
      </c>
      <c r="C17" s="1134"/>
      <c r="D17" s="1134"/>
      <c r="E17" s="1134"/>
      <c r="F17" s="1134"/>
    </row>
    <row r="18" spans="2:6" ht="20" customHeight="1" x14ac:dyDescent="0.3">
      <c r="B18" s="1135"/>
      <c r="C18" s="1136"/>
      <c r="D18" s="1136"/>
      <c r="E18" s="1136"/>
      <c r="F18" s="1136"/>
    </row>
    <row r="19" spans="2:6" ht="20" customHeight="1" x14ac:dyDescent="0.3">
      <c r="B19" s="1137" t="s">
        <v>137</v>
      </c>
      <c r="C19" s="1138"/>
      <c r="D19" s="1138"/>
      <c r="E19" s="1138"/>
      <c r="F19" s="1138"/>
    </row>
    <row r="20" spans="2:6" ht="20" customHeight="1" x14ac:dyDescent="0.3">
      <c r="B20" s="1118" t="s">
        <v>32</v>
      </c>
      <c r="C20" s="1118" t="s">
        <v>30</v>
      </c>
      <c r="D20" s="1118" t="s">
        <v>33</v>
      </c>
      <c r="E20" s="1103" t="s">
        <v>34</v>
      </c>
      <c r="F20" s="1103"/>
    </row>
    <row r="21" spans="2:6" ht="20" customHeight="1" x14ac:dyDescent="0.3">
      <c r="B21" s="1120"/>
      <c r="C21" s="1120"/>
      <c r="D21" s="1120"/>
      <c r="E21" s="213" t="s">
        <v>149</v>
      </c>
      <c r="F21" s="213" t="s">
        <v>171</v>
      </c>
    </row>
    <row r="22" spans="2:6" ht="20" customHeight="1" x14ac:dyDescent="0.3">
      <c r="B22" s="1103" t="s">
        <v>35</v>
      </c>
      <c r="C22" s="1104" t="s">
        <v>689</v>
      </c>
      <c r="D22" s="214" t="s">
        <v>37</v>
      </c>
      <c r="E22" s="6" t="s">
        <v>657</v>
      </c>
      <c r="F22" s="229" t="s">
        <v>38</v>
      </c>
    </row>
    <row r="23" spans="2:6" ht="20" customHeight="1" x14ac:dyDescent="0.3">
      <c r="B23" s="1103"/>
      <c r="C23" s="1104"/>
      <c r="D23" s="214" t="s">
        <v>39</v>
      </c>
      <c r="E23" s="6" t="s">
        <v>656</v>
      </c>
      <c r="F23" s="229" t="s">
        <v>38</v>
      </c>
    </row>
    <row r="24" spans="2:6" ht="20" customHeight="1" x14ac:dyDescent="0.3">
      <c r="B24" s="1103"/>
      <c r="C24" s="1104"/>
      <c r="D24" s="214" t="s">
        <v>40</v>
      </c>
      <c r="E24" s="6" t="s">
        <v>655</v>
      </c>
      <c r="F24" s="229" t="s">
        <v>38</v>
      </c>
    </row>
    <row r="25" spans="2:6" ht="20" customHeight="1" x14ac:dyDescent="0.3">
      <c r="B25" s="1103"/>
      <c r="C25" s="1121" t="s">
        <v>690</v>
      </c>
      <c r="D25" s="214" t="s">
        <v>42</v>
      </c>
      <c r="E25" s="214" t="s">
        <v>663</v>
      </c>
      <c r="F25" s="214" t="s">
        <v>38</v>
      </c>
    </row>
    <row r="26" spans="2:6" ht="20" customHeight="1" x14ac:dyDescent="0.3">
      <c r="B26" s="1103"/>
      <c r="C26" s="1122"/>
      <c r="D26" s="214" t="s">
        <v>44</v>
      </c>
      <c r="E26" s="214" t="s">
        <v>662</v>
      </c>
      <c r="F26" s="214" t="s">
        <v>38</v>
      </c>
    </row>
    <row r="27" spans="2:6" ht="20" customHeight="1" x14ac:dyDescent="0.3">
      <c r="B27" s="1103"/>
      <c r="C27" s="1122"/>
      <c r="D27" s="214" t="s">
        <v>45</v>
      </c>
      <c r="E27" s="214" t="s">
        <v>655</v>
      </c>
      <c r="F27" s="214" t="s">
        <v>38</v>
      </c>
    </row>
    <row r="28" spans="2:6" ht="20" customHeight="1" x14ac:dyDescent="0.3">
      <c r="B28" s="1103"/>
      <c r="C28" s="1122"/>
      <c r="D28" s="214" t="s">
        <v>46</v>
      </c>
      <c r="E28" s="214" t="s">
        <v>47</v>
      </c>
      <c r="F28" s="214" t="s">
        <v>38</v>
      </c>
    </row>
    <row r="29" spans="2:6" ht="20" customHeight="1" x14ac:dyDescent="0.3">
      <c r="B29" s="1103"/>
      <c r="C29" s="1123"/>
      <c r="D29" s="214" t="s">
        <v>48</v>
      </c>
      <c r="E29" s="214" t="s">
        <v>47</v>
      </c>
      <c r="F29" s="214"/>
    </row>
    <row r="30" spans="2:6" ht="20" customHeight="1" x14ac:dyDescent="0.3">
      <c r="B30" s="1118" t="s">
        <v>49</v>
      </c>
      <c r="C30" s="1121" t="s">
        <v>50</v>
      </c>
      <c r="D30" s="214" t="s">
        <v>51</v>
      </c>
      <c r="E30" s="6" t="s">
        <v>52</v>
      </c>
      <c r="F30" s="6"/>
    </row>
    <row r="31" spans="2:6" ht="20" customHeight="1" x14ac:dyDescent="0.3">
      <c r="B31" s="1119"/>
      <c r="C31" s="1122"/>
      <c r="D31" s="214" t="s">
        <v>53</v>
      </c>
      <c r="E31" s="6" t="s">
        <v>52</v>
      </c>
      <c r="F31" s="6"/>
    </row>
    <row r="32" spans="2:6" ht="20" customHeight="1" x14ac:dyDescent="0.3">
      <c r="B32" s="1119"/>
      <c r="C32" s="1122"/>
      <c r="D32" s="214" t="s">
        <v>54</v>
      </c>
      <c r="E32" s="6" t="s">
        <v>52</v>
      </c>
      <c r="F32" s="6"/>
    </row>
    <row r="33" spans="1:7" ht="20" customHeight="1" x14ac:dyDescent="0.3">
      <c r="B33" s="1120"/>
      <c r="C33" s="1123"/>
      <c r="D33" s="214" t="s">
        <v>691</v>
      </c>
      <c r="E33" s="214" t="s">
        <v>52</v>
      </c>
      <c r="F33" s="214" t="s">
        <v>38</v>
      </c>
    </row>
    <row r="34" spans="1:7" ht="20" customHeight="1" x14ac:dyDescent="0.3">
      <c r="B34" s="1103" t="s">
        <v>56</v>
      </c>
      <c r="C34" s="1104" t="s">
        <v>50</v>
      </c>
      <c r="D34" s="214" t="s">
        <v>57</v>
      </c>
      <c r="E34" s="6"/>
      <c r="F34" s="6" t="s">
        <v>43</v>
      </c>
    </row>
    <row r="35" spans="1:7" ht="20" customHeight="1" x14ac:dyDescent="0.3">
      <c r="B35" s="1103"/>
      <c r="C35" s="1104"/>
      <c r="D35" s="214" t="s">
        <v>58</v>
      </c>
      <c r="E35" s="6"/>
      <c r="F35" s="6" t="s">
        <v>43</v>
      </c>
    </row>
    <row r="36" spans="1:7" ht="20" customHeight="1" x14ac:dyDescent="0.3">
      <c r="B36" s="1103"/>
      <c r="C36" s="1104"/>
      <c r="D36" s="214" t="s">
        <v>59</v>
      </c>
      <c r="E36" s="6"/>
      <c r="F36" s="6" t="s">
        <v>43</v>
      </c>
    </row>
    <row r="37" spans="1:7" ht="20" customHeight="1" x14ac:dyDescent="0.3">
      <c r="B37" s="1103"/>
      <c r="C37" s="1104"/>
      <c r="D37" s="214" t="s">
        <v>60</v>
      </c>
      <c r="E37" s="6"/>
      <c r="F37" s="6" t="s">
        <v>43</v>
      </c>
    </row>
    <row r="38" spans="1:7" ht="20" customHeight="1" x14ac:dyDescent="0.3">
      <c r="B38" s="1103"/>
      <c r="C38" s="1104"/>
      <c r="D38" s="214" t="s">
        <v>61</v>
      </c>
      <c r="E38" s="6"/>
      <c r="F38" s="6" t="s">
        <v>43</v>
      </c>
    </row>
    <row r="39" spans="1:7" ht="20" customHeight="1" x14ac:dyDescent="0.3">
      <c r="B39" s="1109"/>
      <c r="C39" s="1109"/>
      <c r="D39" s="1109"/>
      <c r="E39" s="1109"/>
      <c r="F39" s="1109"/>
    </row>
    <row r="40" spans="1:7" ht="20" customHeight="1" x14ac:dyDescent="0.3">
      <c r="B40" s="1110" t="s">
        <v>62</v>
      </c>
      <c r="C40" s="1110"/>
      <c r="D40" s="1110"/>
      <c r="E40" s="1110"/>
      <c r="F40" s="1110"/>
    </row>
    <row r="41" spans="1:7" ht="20" customHeight="1" x14ac:dyDescent="0.3">
      <c r="B41" s="1111"/>
      <c r="C41" s="1111"/>
      <c r="D41" s="1111"/>
      <c r="E41" s="1111"/>
      <c r="F41" s="1111"/>
    </row>
    <row r="42" spans="1:7" ht="20" customHeight="1" x14ac:dyDescent="0.3">
      <c r="B42" s="1112" t="s">
        <v>651</v>
      </c>
      <c r="C42" s="1112"/>
      <c r="D42" s="1112"/>
      <c r="E42" s="1112"/>
      <c r="F42" s="1112"/>
    </row>
    <row r="43" spans="1:7" ht="20" customHeight="1" x14ac:dyDescent="0.3">
      <c r="B43" s="1113" t="s">
        <v>32</v>
      </c>
      <c r="C43" s="1113" t="s">
        <v>30</v>
      </c>
      <c r="D43" s="1113" t="s">
        <v>33</v>
      </c>
      <c r="E43" s="1115" t="s">
        <v>34</v>
      </c>
      <c r="F43" s="1115"/>
    </row>
    <row r="44" spans="1:7" ht="20" customHeight="1" x14ac:dyDescent="0.3">
      <c r="B44" s="1114"/>
      <c r="C44" s="1114"/>
      <c r="D44" s="1114"/>
      <c r="E44" s="212" t="s">
        <v>149</v>
      </c>
      <c r="F44" s="212" t="s">
        <v>171</v>
      </c>
    </row>
    <row r="45" spans="1:7" ht="20" customHeight="1" x14ac:dyDescent="0.3">
      <c r="A45" s="162" t="s">
        <v>573</v>
      </c>
      <c r="B45" s="1113" t="s">
        <v>63</v>
      </c>
      <c r="C45" s="1116" t="s">
        <v>692</v>
      </c>
      <c r="D45" s="211" t="s">
        <v>693</v>
      </c>
      <c r="E45" s="37" t="s">
        <v>641</v>
      </c>
      <c r="F45" s="37" t="s">
        <v>66</v>
      </c>
      <c r="G45" s="162" t="s">
        <v>573</v>
      </c>
    </row>
    <row r="46" spans="1:7" ht="20" customHeight="1" x14ac:dyDescent="0.3">
      <c r="A46" s="162" t="s">
        <v>574</v>
      </c>
      <c r="B46" s="1117"/>
      <c r="C46" s="1116"/>
      <c r="D46" s="211" t="s">
        <v>694</v>
      </c>
      <c r="E46" s="37" t="s">
        <v>641</v>
      </c>
      <c r="F46" s="37" t="s">
        <v>66</v>
      </c>
      <c r="G46" s="162" t="s">
        <v>574</v>
      </c>
    </row>
    <row r="47" spans="1:7" ht="20" customHeight="1" x14ac:dyDescent="0.3">
      <c r="A47" s="162" t="s">
        <v>575</v>
      </c>
      <c r="B47" s="1117"/>
      <c r="C47" s="1116"/>
      <c r="D47" s="211" t="s">
        <v>68</v>
      </c>
      <c r="E47" s="37" t="s">
        <v>69</v>
      </c>
      <c r="F47" s="37"/>
      <c r="G47" s="162" t="s">
        <v>575</v>
      </c>
    </row>
    <row r="48" spans="1:7" ht="20" customHeight="1" x14ac:dyDescent="0.3">
      <c r="A48" s="162" t="s">
        <v>575</v>
      </c>
      <c r="B48" s="1117"/>
      <c r="C48" s="1116"/>
      <c r="D48" s="211" t="s">
        <v>695</v>
      </c>
      <c r="E48" s="37" t="s">
        <v>69</v>
      </c>
      <c r="F48" s="37"/>
      <c r="G48" s="162" t="s">
        <v>575</v>
      </c>
    </row>
    <row r="49" spans="2:6" ht="20" customHeight="1" x14ac:dyDescent="0.3">
      <c r="B49" s="1117"/>
      <c r="C49" s="1116" t="s">
        <v>680</v>
      </c>
      <c r="D49" s="211" t="s">
        <v>696</v>
      </c>
      <c r="E49" s="211" t="s">
        <v>72</v>
      </c>
      <c r="F49" s="211"/>
    </row>
    <row r="50" spans="2:6" ht="20" customHeight="1" x14ac:dyDescent="0.3">
      <c r="B50" s="1117"/>
      <c r="C50" s="1116"/>
      <c r="D50" s="211" t="s">
        <v>697</v>
      </c>
      <c r="E50" s="211" t="s">
        <v>644</v>
      </c>
      <c r="F50" s="211"/>
    </row>
    <row r="51" spans="2:6" ht="20" customHeight="1" x14ac:dyDescent="0.3">
      <c r="B51" s="1117"/>
      <c r="C51" s="1116"/>
      <c r="D51" s="211" t="s">
        <v>698</v>
      </c>
      <c r="E51" s="37" t="s">
        <v>644</v>
      </c>
      <c r="F51" s="37" t="s">
        <v>66</v>
      </c>
    </row>
    <row r="52" spans="2:6" ht="20" customHeight="1" x14ac:dyDescent="0.3">
      <c r="B52" s="1117"/>
      <c r="C52" s="1116"/>
      <c r="D52" s="211" t="s">
        <v>699</v>
      </c>
      <c r="E52" s="37" t="s">
        <v>644</v>
      </c>
      <c r="F52" s="37" t="s">
        <v>66</v>
      </c>
    </row>
    <row r="53" spans="2:6" ht="20" customHeight="1" x14ac:dyDescent="0.3">
      <c r="B53" s="1117"/>
      <c r="C53" s="1116"/>
      <c r="D53" s="211" t="s">
        <v>642</v>
      </c>
      <c r="E53" s="37" t="s">
        <v>644</v>
      </c>
      <c r="F53" s="37" t="s">
        <v>66</v>
      </c>
    </row>
    <row r="54" spans="2:6" ht="20" customHeight="1" x14ac:dyDescent="0.3">
      <c r="B54" s="1117"/>
      <c r="C54" s="1116" t="s">
        <v>685</v>
      </c>
      <c r="D54" s="211" t="s">
        <v>700</v>
      </c>
      <c r="E54" s="37" t="s">
        <v>637</v>
      </c>
      <c r="F54" s="37" t="s">
        <v>66</v>
      </c>
    </row>
    <row r="55" spans="2:6" ht="20" customHeight="1" x14ac:dyDescent="0.3">
      <c r="B55" s="1117"/>
      <c r="C55" s="1116"/>
      <c r="D55" s="211" t="s">
        <v>701</v>
      </c>
      <c r="E55" s="211" t="s">
        <v>637</v>
      </c>
      <c r="F55" s="37" t="s">
        <v>66</v>
      </c>
    </row>
    <row r="56" spans="2:6" ht="20" customHeight="1" x14ac:dyDescent="0.3">
      <c r="B56" s="1114"/>
      <c r="C56" s="1116"/>
      <c r="D56" s="211" t="s">
        <v>702</v>
      </c>
      <c r="E56" s="211" t="s">
        <v>637</v>
      </c>
      <c r="F56" s="211"/>
    </row>
    <row r="57" spans="2:6" ht="20" customHeight="1" x14ac:dyDescent="0.3">
      <c r="B57" s="1115" t="s">
        <v>79</v>
      </c>
      <c r="C57" s="1116" t="s">
        <v>645</v>
      </c>
      <c r="D57" s="211" t="s">
        <v>80</v>
      </c>
      <c r="E57" s="211" t="s">
        <v>638</v>
      </c>
      <c r="F57" s="211" t="s">
        <v>66</v>
      </c>
    </row>
    <row r="58" spans="2:6" ht="20" customHeight="1" x14ac:dyDescent="0.3">
      <c r="B58" s="1115"/>
      <c r="C58" s="1116"/>
      <c r="D58" s="211" t="s">
        <v>81</v>
      </c>
      <c r="E58" s="211" t="s">
        <v>65</v>
      </c>
      <c r="F58" s="211"/>
    </row>
    <row r="59" spans="2:6" ht="20" customHeight="1" x14ac:dyDescent="0.3">
      <c r="B59" s="1115" t="s">
        <v>82</v>
      </c>
      <c r="C59" s="1116" t="s">
        <v>645</v>
      </c>
      <c r="D59" s="211" t="s">
        <v>83</v>
      </c>
      <c r="E59" s="211" t="s">
        <v>84</v>
      </c>
      <c r="F59" s="211"/>
    </row>
    <row r="60" spans="2:6" ht="20" customHeight="1" x14ac:dyDescent="0.3">
      <c r="B60" s="1115"/>
      <c r="C60" s="1116"/>
      <c r="D60" s="211" t="s">
        <v>85</v>
      </c>
      <c r="E60" s="211" t="s">
        <v>84</v>
      </c>
      <c r="F60" s="211" t="s">
        <v>38</v>
      </c>
    </row>
    <row r="61" spans="2:6" ht="20" customHeight="1" x14ac:dyDescent="0.3">
      <c r="B61" s="1113" t="s">
        <v>86</v>
      </c>
      <c r="C61" s="1149" t="s">
        <v>645</v>
      </c>
      <c r="D61" s="211" t="s">
        <v>87</v>
      </c>
      <c r="E61" s="37"/>
      <c r="F61" s="37" t="s">
        <v>66</v>
      </c>
    </row>
    <row r="62" spans="2:6" ht="20" customHeight="1" x14ac:dyDescent="0.3">
      <c r="B62" s="1117"/>
      <c r="C62" s="1150"/>
      <c r="D62" s="211" t="s">
        <v>88</v>
      </c>
      <c r="E62" s="37"/>
      <c r="F62" s="37" t="s">
        <v>66</v>
      </c>
    </row>
    <row r="63" spans="2:6" ht="20" customHeight="1" x14ac:dyDescent="0.3">
      <c r="B63" s="1117"/>
      <c r="C63" s="1150"/>
      <c r="D63" s="211" t="s">
        <v>89</v>
      </c>
      <c r="E63" s="37"/>
      <c r="F63" s="37" t="s">
        <v>66</v>
      </c>
    </row>
    <row r="64" spans="2:6" ht="20" customHeight="1" x14ac:dyDescent="0.3">
      <c r="B64" s="1117"/>
      <c r="C64" s="1150"/>
      <c r="D64" s="211" t="s">
        <v>90</v>
      </c>
      <c r="E64" s="37"/>
      <c r="F64" s="37" t="s">
        <v>66</v>
      </c>
    </row>
    <row r="65" spans="2:6" ht="20" customHeight="1" x14ac:dyDescent="0.3">
      <c r="B65" s="1114"/>
      <c r="C65" s="1151"/>
      <c r="D65" s="211" t="s">
        <v>91</v>
      </c>
      <c r="E65" s="211" t="s">
        <v>65</v>
      </c>
      <c r="F65" s="37" t="s">
        <v>66</v>
      </c>
    </row>
    <row r="66" spans="2:6" ht="20" customHeight="1" x14ac:dyDescent="0.3">
      <c r="B66" s="7"/>
      <c r="C66" s="8"/>
      <c r="E66" s="10"/>
      <c r="F66" s="9"/>
    </row>
    <row r="67" spans="2:6" ht="20" customHeight="1" x14ac:dyDescent="0.3">
      <c r="B67" s="1105" t="s">
        <v>1113</v>
      </c>
      <c r="C67" s="1105"/>
      <c r="D67" s="1105"/>
      <c r="E67" s="1105"/>
      <c r="F67" s="1105"/>
    </row>
    <row r="68" spans="2:6" ht="20" customHeight="1" x14ac:dyDescent="0.3">
      <c r="B68" s="1105"/>
      <c r="C68" s="1105"/>
      <c r="D68" s="1105"/>
      <c r="E68" s="1105"/>
      <c r="F68" s="1105"/>
    </row>
    <row r="69" spans="2:6" ht="20" customHeight="1" x14ac:dyDescent="0.3">
      <c r="B69" s="1106" t="s">
        <v>32</v>
      </c>
      <c r="C69" s="1106" t="s">
        <v>30</v>
      </c>
      <c r="D69" s="1106" t="s">
        <v>33</v>
      </c>
      <c r="E69" s="1108" t="s">
        <v>34</v>
      </c>
      <c r="F69" s="1108"/>
    </row>
    <row r="70" spans="2:6" ht="20" customHeight="1" x14ac:dyDescent="0.3">
      <c r="B70" s="1107"/>
      <c r="C70" s="1107"/>
      <c r="D70" s="1107"/>
      <c r="E70" s="215" t="s">
        <v>183</v>
      </c>
      <c r="F70" s="215" t="s">
        <v>647</v>
      </c>
    </row>
    <row r="71" spans="2:6" ht="20" customHeight="1" x14ac:dyDescent="0.3">
      <c r="B71" s="1146" t="s">
        <v>93</v>
      </c>
      <c r="C71" s="1126" t="s">
        <v>673</v>
      </c>
      <c r="D71" s="222" t="s">
        <v>94</v>
      </c>
      <c r="E71" s="222" t="s">
        <v>95</v>
      </c>
      <c r="F71" s="222" t="s">
        <v>96</v>
      </c>
    </row>
    <row r="72" spans="2:6" ht="20" customHeight="1" x14ac:dyDescent="0.3">
      <c r="B72" s="1147"/>
      <c r="C72" s="1126"/>
      <c r="D72" s="222" t="s">
        <v>97</v>
      </c>
      <c r="E72" s="222" t="s">
        <v>95</v>
      </c>
      <c r="F72" s="222"/>
    </row>
    <row r="73" spans="2:6" ht="20" customHeight="1" x14ac:dyDescent="0.3">
      <c r="B73" s="1148"/>
      <c r="C73" s="1126" t="s">
        <v>674</v>
      </c>
      <c r="D73" s="222" t="s">
        <v>98</v>
      </c>
      <c r="E73" s="222" t="s">
        <v>95</v>
      </c>
      <c r="F73" s="222" t="s">
        <v>96</v>
      </c>
    </row>
    <row r="74" spans="2:6" ht="20" customHeight="1" x14ac:dyDescent="0.3">
      <c r="B74" s="1127" t="s">
        <v>1111</v>
      </c>
      <c r="C74" s="1126"/>
      <c r="D74" s="222" t="s">
        <v>99</v>
      </c>
      <c r="E74" s="222" t="s">
        <v>100</v>
      </c>
      <c r="F74" s="222"/>
    </row>
    <row r="75" spans="2:6" ht="20" customHeight="1" x14ac:dyDescent="0.3">
      <c r="B75" s="1128"/>
      <c r="C75" s="1126" t="s">
        <v>653</v>
      </c>
      <c r="D75" s="222" t="s">
        <v>102</v>
      </c>
      <c r="E75" s="222"/>
      <c r="F75" s="222" t="s">
        <v>96</v>
      </c>
    </row>
    <row r="76" spans="2:6" ht="20" customHeight="1" x14ac:dyDescent="0.3">
      <c r="B76" s="1128"/>
      <c r="C76" s="1126"/>
      <c r="D76" s="222" t="s">
        <v>103</v>
      </c>
      <c r="E76" s="222"/>
      <c r="F76" s="222" t="s">
        <v>648</v>
      </c>
    </row>
    <row r="77" spans="2:6" ht="20" customHeight="1" x14ac:dyDescent="0.3">
      <c r="B77" s="1128"/>
      <c r="C77" s="1129" t="s">
        <v>703</v>
      </c>
      <c r="D77" s="222" t="s">
        <v>105</v>
      </c>
      <c r="E77" s="222" t="s">
        <v>95</v>
      </c>
      <c r="F77" s="222" t="s">
        <v>96</v>
      </c>
    </row>
    <row r="78" spans="2:6" ht="20" customHeight="1" x14ac:dyDescent="0.3">
      <c r="B78" s="1128"/>
      <c r="C78" s="1130"/>
      <c r="D78" s="222" t="s">
        <v>106</v>
      </c>
      <c r="E78" s="222" t="s">
        <v>95</v>
      </c>
      <c r="F78" s="222" t="s">
        <v>96</v>
      </c>
    </row>
    <row r="79" spans="2:6" ht="20" customHeight="1" x14ac:dyDescent="0.3">
      <c r="B79" s="1128"/>
      <c r="C79" s="1130"/>
      <c r="D79" s="222" t="s">
        <v>107</v>
      </c>
      <c r="E79" s="222" t="s">
        <v>95</v>
      </c>
      <c r="F79" s="222" t="s">
        <v>96</v>
      </c>
    </row>
    <row r="80" spans="2:6" ht="20" customHeight="1" x14ac:dyDescent="0.3">
      <c r="B80" s="1128"/>
      <c r="C80" s="1131"/>
      <c r="D80" s="222" t="s">
        <v>108</v>
      </c>
      <c r="E80" s="222" t="s">
        <v>95</v>
      </c>
      <c r="F80" s="222" t="s">
        <v>96</v>
      </c>
    </row>
    <row r="81" spans="2:6" ht="20" customHeight="1" x14ac:dyDescent="0.3">
      <c r="B81" s="1124" t="s">
        <v>109</v>
      </c>
      <c r="C81" s="1126" t="s">
        <v>50</v>
      </c>
      <c r="D81" s="222" t="s">
        <v>110</v>
      </c>
      <c r="E81" s="222" t="s">
        <v>664</v>
      </c>
      <c r="F81" s="222"/>
    </row>
    <row r="82" spans="2:6" ht="20" customHeight="1" x14ac:dyDescent="0.3">
      <c r="B82" s="1125"/>
      <c r="C82" s="1126"/>
      <c r="D82" s="222" t="s">
        <v>111</v>
      </c>
      <c r="E82" s="222" t="s">
        <v>665</v>
      </c>
      <c r="F82" s="222" t="s">
        <v>112</v>
      </c>
    </row>
  </sheetData>
  <mergeCells count="54">
    <mergeCell ref="B71:B73"/>
    <mergeCell ref="C71:C72"/>
    <mergeCell ref="C73:C74"/>
    <mergeCell ref="C45:C48"/>
    <mergeCell ref="B61:B65"/>
    <mergeCell ref="C61:C65"/>
    <mergeCell ref="B57:B58"/>
    <mergeCell ref="C57:C58"/>
    <mergeCell ref="B59:B60"/>
    <mergeCell ref="C54:C56"/>
    <mergeCell ref="C49:C53"/>
    <mergeCell ref="B2:F3"/>
    <mergeCell ref="B4:B7"/>
    <mergeCell ref="C4:F7"/>
    <mergeCell ref="C10:F10"/>
    <mergeCell ref="B8:B9"/>
    <mergeCell ref="C8:F9"/>
    <mergeCell ref="C11:F11"/>
    <mergeCell ref="C12:F12"/>
    <mergeCell ref="B17:F18"/>
    <mergeCell ref="B19:F19"/>
    <mergeCell ref="B20:B21"/>
    <mergeCell ref="C20:C21"/>
    <mergeCell ref="D20:D21"/>
    <mergeCell ref="E20:F20"/>
    <mergeCell ref="C13:F13"/>
    <mergeCell ref="B14:B15"/>
    <mergeCell ref="C14:F15"/>
    <mergeCell ref="B81:B82"/>
    <mergeCell ref="C81:C82"/>
    <mergeCell ref="B74:B80"/>
    <mergeCell ref="C75:C76"/>
    <mergeCell ref="C77:C80"/>
    <mergeCell ref="B30:B33"/>
    <mergeCell ref="C30:C33"/>
    <mergeCell ref="B22:B29"/>
    <mergeCell ref="C22:C24"/>
    <mergeCell ref="C25:C29"/>
    <mergeCell ref="B34:B38"/>
    <mergeCell ref="C34:C38"/>
    <mergeCell ref="B67:F68"/>
    <mergeCell ref="B69:B70"/>
    <mergeCell ref="C69:C70"/>
    <mergeCell ref="D69:D70"/>
    <mergeCell ref="E69:F69"/>
    <mergeCell ref="B39:F39"/>
    <mergeCell ref="B40:F41"/>
    <mergeCell ref="B42:F42"/>
    <mergeCell ref="B43:B44"/>
    <mergeCell ref="C43:C44"/>
    <mergeCell ref="D43:D44"/>
    <mergeCell ref="E43:F43"/>
    <mergeCell ref="C59:C60"/>
    <mergeCell ref="B45:B56"/>
  </mergeCells>
  <phoneticPr fontId="1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7E65B5-E72B-48E5-ADD4-DB08E7B0B84B}">
  <dimension ref="A2:G87"/>
  <sheetViews>
    <sheetView workbookViewId="0">
      <selection activeCell="B2" sqref="B2:F3"/>
    </sheetView>
  </sheetViews>
  <sheetFormatPr defaultColWidth="9.1640625" defaultRowHeight="20" customHeight="1" x14ac:dyDescent="0.3"/>
  <cols>
    <col min="1" max="1" width="3.25" style="162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25" style="162" customWidth="1"/>
    <col min="8" max="16384" width="9.1640625" style="5"/>
  </cols>
  <sheetData>
    <row r="2" spans="1:7" ht="20" customHeight="1" x14ac:dyDescent="0.3">
      <c r="B2" s="1079" t="s">
        <v>533</v>
      </c>
      <c r="C2" s="1079"/>
      <c r="D2" s="1079"/>
      <c r="E2" s="1079"/>
      <c r="F2" s="1079"/>
    </row>
    <row r="3" spans="1:7" ht="20" customHeight="1" x14ac:dyDescent="0.3">
      <c r="B3" s="1079"/>
      <c r="C3" s="1079"/>
      <c r="D3" s="1079"/>
      <c r="E3" s="1079"/>
      <c r="F3" s="1079"/>
    </row>
    <row r="4" spans="1:7" ht="20" customHeight="1" x14ac:dyDescent="0.3">
      <c r="B4" s="1157" t="s">
        <v>736</v>
      </c>
      <c r="C4" s="1132" t="s">
        <v>1106</v>
      </c>
      <c r="D4" s="1132"/>
      <c r="E4" s="1132"/>
      <c r="F4" s="1132"/>
    </row>
    <row r="5" spans="1:7" ht="20" customHeight="1" x14ac:dyDescent="0.3">
      <c r="B5" s="1158"/>
      <c r="C5" s="1132"/>
      <c r="D5" s="1132"/>
      <c r="E5" s="1132"/>
      <c r="F5" s="1132"/>
    </row>
    <row r="6" spans="1:7" ht="20" customHeight="1" x14ac:dyDescent="0.3">
      <c r="B6" s="1158"/>
      <c r="C6" s="1132"/>
      <c r="D6" s="1132"/>
      <c r="E6" s="1132"/>
      <c r="F6" s="1132"/>
    </row>
    <row r="7" spans="1:7" ht="20" customHeight="1" x14ac:dyDescent="0.3">
      <c r="B7" s="1158"/>
      <c r="C7" s="1132"/>
      <c r="D7" s="1132"/>
      <c r="E7" s="1132"/>
      <c r="F7" s="1132"/>
    </row>
    <row r="8" spans="1:7" ht="20" customHeight="1" x14ac:dyDescent="0.3">
      <c r="B8" s="1157" t="s">
        <v>737</v>
      </c>
      <c r="C8" s="1160" t="s">
        <v>1107</v>
      </c>
      <c r="D8" s="1161"/>
      <c r="E8" s="1161"/>
      <c r="F8" s="1162"/>
    </row>
    <row r="9" spans="1:7" ht="20" customHeight="1" x14ac:dyDescent="0.3">
      <c r="B9" s="1159"/>
      <c r="C9" s="1163"/>
      <c r="D9" s="1164"/>
      <c r="E9" s="1164"/>
      <c r="F9" s="1165"/>
    </row>
    <row r="10" spans="1:7" ht="20" customHeight="1" x14ac:dyDescent="0.3">
      <c r="B10" s="217" t="s">
        <v>732</v>
      </c>
      <c r="C10" s="1132" t="s">
        <v>739</v>
      </c>
      <c r="D10" s="1132"/>
      <c r="E10" s="1132"/>
      <c r="F10" s="1132"/>
    </row>
    <row r="11" spans="1:7" ht="20" customHeight="1" x14ac:dyDescent="0.3">
      <c r="B11" s="217" t="s">
        <v>733</v>
      </c>
      <c r="C11" s="1132" t="s">
        <v>1108</v>
      </c>
      <c r="D11" s="1132"/>
      <c r="E11" s="1132"/>
      <c r="F11" s="1132"/>
    </row>
    <row r="12" spans="1:7" ht="20" customHeight="1" x14ac:dyDescent="0.3">
      <c r="B12" s="217" t="s">
        <v>734</v>
      </c>
      <c r="C12" s="1132" t="s">
        <v>1109</v>
      </c>
      <c r="D12" s="1132"/>
      <c r="E12" s="1132"/>
      <c r="F12" s="1132"/>
    </row>
    <row r="13" spans="1:7" ht="20" customHeight="1" x14ac:dyDescent="0.3">
      <c r="B13" s="217" t="s">
        <v>735</v>
      </c>
      <c r="C13" s="1132" t="s">
        <v>1110</v>
      </c>
      <c r="D13" s="1132"/>
      <c r="E13" s="1132"/>
      <c r="F13" s="1132"/>
    </row>
    <row r="14" spans="1:7" ht="20" customHeight="1" x14ac:dyDescent="0.3">
      <c r="B14" s="1157" t="s">
        <v>661</v>
      </c>
      <c r="C14" s="1160" t="s">
        <v>1114</v>
      </c>
      <c r="D14" s="1161"/>
      <c r="E14" s="1161"/>
      <c r="F14" s="1162"/>
    </row>
    <row r="15" spans="1:7" ht="20" customHeight="1" x14ac:dyDescent="0.3">
      <c r="B15" s="1159"/>
      <c r="C15" s="1163"/>
      <c r="D15" s="1164"/>
      <c r="E15" s="1164"/>
      <c r="F15" s="1165"/>
    </row>
    <row r="16" spans="1:7" ht="20" customHeight="1" x14ac:dyDescent="0.3">
      <c r="A16" s="162" t="s">
        <v>525</v>
      </c>
      <c r="G16" s="162" t="s">
        <v>526</v>
      </c>
    </row>
    <row r="17" spans="2:6" ht="20" customHeight="1" x14ac:dyDescent="0.3">
      <c r="B17" s="1133" t="s">
        <v>138</v>
      </c>
      <c r="C17" s="1134"/>
      <c r="D17" s="1134"/>
      <c r="E17" s="1134"/>
      <c r="F17" s="1134"/>
    </row>
    <row r="18" spans="2:6" ht="20" customHeight="1" x14ac:dyDescent="0.3">
      <c r="B18" s="1135"/>
      <c r="C18" s="1136"/>
      <c r="D18" s="1136"/>
      <c r="E18" s="1136"/>
      <c r="F18" s="1136"/>
    </row>
    <row r="19" spans="2:6" ht="20" customHeight="1" x14ac:dyDescent="0.3">
      <c r="B19" s="1155" t="s">
        <v>650</v>
      </c>
      <c r="C19" s="1156"/>
      <c r="D19" s="1156"/>
      <c r="E19" s="1156"/>
      <c r="F19" s="1156"/>
    </row>
    <row r="20" spans="2:6" ht="20" customHeight="1" x14ac:dyDescent="0.3">
      <c r="B20" s="1118" t="s">
        <v>32</v>
      </c>
      <c r="C20" s="1118" t="s">
        <v>30</v>
      </c>
      <c r="D20" s="1118" t="s">
        <v>33</v>
      </c>
      <c r="E20" s="1103" t="s">
        <v>34</v>
      </c>
      <c r="F20" s="1103"/>
    </row>
    <row r="21" spans="2:6" ht="20" customHeight="1" x14ac:dyDescent="0.3">
      <c r="B21" s="1120"/>
      <c r="C21" s="1120"/>
      <c r="D21" s="1120"/>
      <c r="E21" s="213" t="s">
        <v>149</v>
      </c>
      <c r="F21" s="213" t="s">
        <v>171</v>
      </c>
    </row>
    <row r="22" spans="2:6" ht="20" customHeight="1" x14ac:dyDescent="0.3">
      <c r="B22" s="1103" t="s">
        <v>35</v>
      </c>
      <c r="C22" s="1104" t="s">
        <v>689</v>
      </c>
      <c r="D22" s="214" t="s">
        <v>37</v>
      </c>
      <c r="E22" s="6" t="s">
        <v>657</v>
      </c>
      <c r="F22" s="229" t="s">
        <v>38</v>
      </c>
    </row>
    <row r="23" spans="2:6" ht="20" customHeight="1" x14ac:dyDescent="0.3">
      <c r="B23" s="1103"/>
      <c r="C23" s="1104"/>
      <c r="D23" s="214" t="s">
        <v>39</v>
      </c>
      <c r="E23" s="6" t="s">
        <v>656</v>
      </c>
      <c r="F23" s="229" t="s">
        <v>38</v>
      </c>
    </row>
    <row r="24" spans="2:6" ht="20" customHeight="1" x14ac:dyDescent="0.3">
      <c r="B24" s="1103"/>
      <c r="C24" s="1104"/>
      <c r="D24" s="214" t="s">
        <v>40</v>
      </c>
      <c r="E24" s="6" t="s">
        <v>655</v>
      </c>
      <c r="F24" s="229" t="s">
        <v>38</v>
      </c>
    </row>
    <row r="25" spans="2:6" ht="20" customHeight="1" x14ac:dyDescent="0.3">
      <c r="B25" s="1103"/>
      <c r="C25" s="1121" t="s">
        <v>690</v>
      </c>
      <c r="D25" s="214" t="s">
        <v>42</v>
      </c>
      <c r="E25" s="214" t="s">
        <v>663</v>
      </c>
      <c r="F25" s="214" t="s">
        <v>38</v>
      </c>
    </row>
    <row r="26" spans="2:6" ht="20" customHeight="1" x14ac:dyDescent="0.3">
      <c r="B26" s="1103"/>
      <c r="C26" s="1122"/>
      <c r="D26" s="214" t="s">
        <v>44</v>
      </c>
      <c r="E26" s="214" t="s">
        <v>662</v>
      </c>
      <c r="F26" s="214" t="s">
        <v>38</v>
      </c>
    </row>
    <row r="27" spans="2:6" ht="20" customHeight="1" x14ac:dyDescent="0.3">
      <c r="B27" s="1103"/>
      <c r="C27" s="1122"/>
      <c r="D27" s="214" t="s">
        <v>45</v>
      </c>
      <c r="E27" s="214" t="s">
        <v>655</v>
      </c>
      <c r="F27" s="214" t="s">
        <v>38</v>
      </c>
    </row>
    <row r="28" spans="2:6" ht="20" customHeight="1" x14ac:dyDescent="0.3">
      <c r="B28" s="1103"/>
      <c r="C28" s="1122"/>
      <c r="D28" s="214" t="s">
        <v>46</v>
      </c>
      <c r="E28" s="214" t="s">
        <v>47</v>
      </c>
      <c r="F28" s="214" t="s">
        <v>38</v>
      </c>
    </row>
    <row r="29" spans="2:6" ht="20" customHeight="1" x14ac:dyDescent="0.3">
      <c r="B29" s="1103"/>
      <c r="C29" s="1123"/>
      <c r="D29" s="214" t="s">
        <v>48</v>
      </c>
      <c r="E29" s="214" t="s">
        <v>47</v>
      </c>
      <c r="F29" s="214"/>
    </row>
    <row r="30" spans="2:6" ht="20" customHeight="1" x14ac:dyDescent="0.3">
      <c r="B30" s="1103" t="s">
        <v>56</v>
      </c>
      <c r="C30" s="1104" t="s">
        <v>50</v>
      </c>
      <c r="D30" s="214" t="s">
        <v>57</v>
      </c>
      <c r="E30" s="6"/>
      <c r="F30" s="6" t="s">
        <v>43</v>
      </c>
    </row>
    <row r="31" spans="2:6" ht="20" customHeight="1" x14ac:dyDescent="0.3">
      <c r="B31" s="1103"/>
      <c r="C31" s="1104"/>
      <c r="D31" s="214" t="s">
        <v>58</v>
      </c>
      <c r="E31" s="6"/>
      <c r="F31" s="6" t="s">
        <v>43</v>
      </c>
    </row>
    <row r="32" spans="2:6" ht="20" customHeight="1" x14ac:dyDescent="0.3">
      <c r="B32" s="1103"/>
      <c r="C32" s="1104"/>
      <c r="D32" s="214" t="s">
        <v>59</v>
      </c>
      <c r="E32" s="6"/>
      <c r="F32" s="6" t="s">
        <v>43</v>
      </c>
    </row>
    <row r="33" spans="1:7" ht="20" customHeight="1" x14ac:dyDescent="0.3">
      <c r="B33" s="1103"/>
      <c r="C33" s="1104"/>
      <c r="D33" s="214" t="s">
        <v>60</v>
      </c>
      <c r="E33" s="6"/>
      <c r="F33" s="6" t="s">
        <v>43</v>
      </c>
    </row>
    <row r="34" spans="1:7" ht="20" customHeight="1" x14ac:dyDescent="0.3">
      <c r="B34" s="1103"/>
      <c r="C34" s="1104"/>
      <c r="D34" s="214" t="s">
        <v>61</v>
      </c>
      <c r="E34" s="6"/>
      <c r="F34" s="6" t="s">
        <v>43</v>
      </c>
    </row>
    <row r="35" spans="1:7" ht="20" customHeight="1" x14ac:dyDescent="0.3">
      <c r="A35" s="162" t="s">
        <v>527</v>
      </c>
      <c r="G35" s="162" t="s">
        <v>527</v>
      </c>
    </row>
    <row r="36" spans="1:7" ht="20" customHeight="1" x14ac:dyDescent="0.3">
      <c r="B36" s="1110" t="s">
        <v>139</v>
      </c>
      <c r="C36" s="1110"/>
      <c r="D36" s="1110"/>
      <c r="E36" s="1110"/>
      <c r="F36" s="1110"/>
    </row>
    <row r="37" spans="1:7" ht="20" customHeight="1" x14ac:dyDescent="0.3">
      <c r="B37" s="1111"/>
      <c r="C37" s="1111"/>
      <c r="D37" s="1111"/>
      <c r="E37" s="1111"/>
      <c r="F37" s="1111"/>
    </row>
    <row r="38" spans="1:7" ht="20" customHeight="1" x14ac:dyDescent="0.3">
      <c r="B38" s="1166" t="s">
        <v>670</v>
      </c>
      <c r="C38" s="1167"/>
      <c r="D38" s="1167"/>
      <c r="E38" s="1167"/>
      <c r="F38" s="1167"/>
    </row>
    <row r="39" spans="1:7" ht="20" customHeight="1" x14ac:dyDescent="0.3">
      <c r="B39" s="1113" t="s">
        <v>32</v>
      </c>
      <c r="C39" s="1113" t="s">
        <v>30</v>
      </c>
      <c r="D39" s="1113" t="s">
        <v>33</v>
      </c>
      <c r="E39" s="1168" t="s">
        <v>34</v>
      </c>
      <c r="F39" s="1169"/>
    </row>
    <row r="40" spans="1:7" ht="20" customHeight="1" x14ac:dyDescent="0.3">
      <c r="B40" s="1114"/>
      <c r="C40" s="1114"/>
      <c r="D40" s="1114"/>
      <c r="E40" s="212" t="s">
        <v>149</v>
      </c>
      <c r="F40" s="212" t="s">
        <v>171</v>
      </c>
    </row>
    <row r="41" spans="1:7" ht="20" customHeight="1" x14ac:dyDescent="0.3">
      <c r="A41" s="162" t="s">
        <v>573</v>
      </c>
      <c r="B41" s="1113" t="s">
        <v>63</v>
      </c>
      <c r="C41" s="1116" t="s">
        <v>704</v>
      </c>
      <c r="D41" s="211" t="s">
        <v>693</v>
      </c>
      <c r="E41" s="37" t="s">
        <v>641</v>
      </c>
      <c r="F41" s="37" t="s">
        <v>66</v>
      </c>
    </row>
    <row r="42" spans="1:7" ht="20" customHeight="1" x14ac:dyDescent="0.3">
      <c r="A42" s="162" t="s">
        <v>574</v>
      </c>
      <c r="B42" s="1117"/>
      <c r="C42" s="1116"/>
      <c r="D42" s="211" t="s">
        <v>694</v>
      </c>
      <c r="E42" s="37" t="s">
        <v>641</v>
      </c>
      <c r="F42" s="37" t="s">
        <v>66</v>
      </c>
      <c r="G42" s="162" t="s">
        <v>573</v>
      </c>
    </row>
    <row r="43" spans="1:7" ht="20" customHeight="1" x14ac:dyDescent="0.3">
      <c r="A43" s="162" t="s">
        <v>575</v>
      </c>
      <c r="B43" s="1117"/>
      <c r="C43" s="1116"/>
      <c r="D43" s="211" t="s">
        <v>68</v>
      </c>
      <c r="E43" s="37" t="s">
        <v>69</v>
      </c>
      <c r="F43" s="37"/>
      <c r="G43" s="162" t="s">
        <v>574</v>
      </c>
    </row>
    <row r="44" spans="1:7" ht="20" customHeight="1" x14ac:dyDescent="0.3">
      <c r="A44" s="162" t="s">
        <v>575</v>
      </c>
      <c r="B44" s="1117"/>
      <c r="C44" s="1116"/>
      <c r="D44" s="211" t="s">
        <v>695</v>
      </c>
      <c r="E44" s="37" t="s">
        <v>69</v>
      </c>
      <c r="F44" s="37"/>
      <c r="G44" s="162" t="s">
        <v>575</v>
      </c>
    </row>
    <row r="45" spans="1:7" ht="20" customHeight="1" x14ac:dyDescent="0.3">
      <c r="B45" s="1117"/>
      <c r="C45" s="1116" t="s">
        <v>680</v>
      </c>
      <c r="D45" s="211" t="s">
        <v>696</v>
      </c>
      <c r="E45" s="211" t="s">
        <v>72</v>
      </c>
      <c r="F45" s="211"/>
      <c r="G45" s="162" t="s">
        <v>575</v>
      </c>
    </row>
    <row r="46" spans="1:7" ht="20" customHeight="1" x14ac:dyDescent="0.3">
      <c r="B46" s="1117"/>
      <c r="C46" s="1116"/>
      <c r="D46" s="211" t="s">
        <v>697</v>
      </c>
      <c r="E46" s="211" t="s">
        <v>644</v>
      </c>
      <c r="F46" s="211"/>
    </row>
    <row r="47" spans="1:7" ht="20" customHeight="1" x14ac:dyDescent="0.3">
      <c r="B47" s="1117"/>
      <c r="C47" s="1116"/>
      <c r="D47" s="211" t="s">
        <v>698</v>
      </c>
      <c r="E47" s="37" t="s">
        <v>644</v>
      </c>
      <c r="F47" s="37" t="s">
        <v>66</v>
      </c>
    </row>
    <row r="48" spans="1:7" ht="20" customHeight="1" x14ac:dyDescent="0.3">
      <c r="B48" s="1117"/>
      <c r="C48" s="1116"/>
      <c r="D48" s="211" t="s">
        <v>699</v>
      </c>
      <c r="E48" s="37" t="s">
        <v>644</v>
      </c>
      <c r="F48" s="37" t="s">
        <v>66</v>
      </c>
    </row>
    <row r="49" spans="1:7" ht="20" customHeight="1" x14ac:dyDescent="0.3">
      <c r="B49" s="1117"/>
      <c r="C49" s="1116"/>
      <c r="D49" s="211" t="s">
        <v>642</v>
      </c>
      <c r="E49" s="37" t="s">
        <v>644</v>
      </c>
      <c r="F49" s="37" t="s">
        <v>66</v>
      </c>
    </row>
    <row r="50" spans="1:7" ht="20" customHeight="1" x14ac:dyDescent="0.3">
      <c r="B50" s="1117"/>
      <c r="C50" s="1116" t="s">
        <v>685</v>
      </c>
      <c r="D50" s="211" t="s">
        <v>700</v>
      </c>
      <c r="E50" s="37" t="s">
        <v>637</v>
      </c>
      <c r="F50" s="37" t="s">
        <v>66</v>
      </c>
    </row>
    <row r="51" spans="1:7" ht="20" customHeight="1" x14ac:dyDescent="0.3">
      <c r="B51" s="1117"/>
      <c r="C51" s="1116"/>
      <c r="D51" s="211" t="s">
        <v>701</v>
      </c>
      <c r="E51" s="211" t="s">
        <v>637</v>
      </c>
      <c r="F51" s="37" t="s">
        <v>66</v>
      </c>
    </row>
    <row r="52" spans="1:7" ht="20" customHeight="1" x14ac:dyDescent="0.3">
      <c r="B52" s="1114"/>
      <c r="C52" s="1116"/>
      <c r="D52" s="211" t="s">
        <v>702</v>
      </c>
      <c r="E52" s="211" t="s">
        <v>637</v>
      </c>
      <c r="F52" s="211"/>
    </row>
    <row r="53" spans="1:7" ht="20" customHeight="1" x14ac:dyDescent="0.3">
      <c r="B53" s="1113" t="s">
        <v>86</v>
      </c>
      <c r="C53" s="1149" t="s">
        <v>50</v>
      </c>
      <c r="D53" s="211" t="s">
        <v>87</v>
      </c>
      <c r="E53" s="37"/>
      <c r="F53" s="37" t="s">
        <v>66</v>
      </c>
    </row>
    <row r="54" spans="1:7" ht="20" customHeight="1" x14ac:dyDescent="0.3">
      <c r="B54" s="1117"/>
      <c r="C54" s="1150"/>
      <c r="D54" s="211" t="s">
        <v>88</v>
      </c>
      <c r="E54" s="37"/>
      <c r="F54" s="37" t="s">
        <v>66</v>
      </c>
    </row>
    <row r="55" spans="1:7" ht="20" customHeight="1" x14ac:dyDescent="0.3">
      <c r="B55" s="1117"/>
      <c r="C55" s="1150"/>
      <c r="D55" s="211" t="s">
        <v>89</v>
      </c>
      <c r="E55" s="37"/>
      <c r="F55" s="37" t="s">
        <v>66</v>
      </c>
    </row>
    <row r="56" spans="1:7" ht="20" customHeight="1" x14ac:dyDescent="0.3">
      <c r="B56" s="1117"/>
      <c r="C56" s="1150"/>
      <c r="D56" s="211" t="s">
        <v>90</v>
      </c>
      <c r="E56" s="37"/>
      <c r="F56" s="37" t="s">
        <v>66</v>
      </c>
    </row>
    <row r="57" spans="1:7" ht="20" customHeight="1" x14ac:dyDescent="0.3">
      <c r="B57" s="1114"/>
      <c r="C57" s="1151"/>
      <c r="D57" s="211" t="s">
        <v>91</v>
      </c>
      <c r="E57" s="211" t="s">
        <v>65</v>
      </c>
      <c r="F57" s="37" t="s">
        <v>66</v>
      </c>
    </row>
    <row r="58" spans="1:7" ht="20" customHeight="1" x14ac:dyDescent="0.3">
      <c r="A58" s="162" t="s">
        <v>525</v>
      </c>
      <c r="B58" s="7"/>
      <c r="C58" s="8"/>
      <c r="E58" s="10"/>
      <c r="F58" s="9"/>
      <c r="G58" s="162" t="s">
        <v>526</v>
      </c>
    </row>
    <row r="59" spans="1:7" ht="20" customHeight="1" x14ac:dyDescent="0.3">
      <c r="B59" s="1105" t="s">
        <v>1113</v>
      </c>
      <c r="C59" s="1105"/>
      <c r="D59" s="1105"/>
      <c r="E59" s="1105"/>
      <c r="F59" s="1105"/>
    </row>
    <row r="60" spans="1:7" ht="20" customHeight="1" x14ac:dyDescent="0.3">
      <c r="B60" s="1105"/>
      <c r="C60" s="1105"/>
      <c r="D60" s="1105"/>
      <c r="E60" s="1105"/>
      <c r="F60" s="1105"/>
    </row>
    <row r="61" spans="1:7" ht="20" customHeight="1" x14ac:dyDescent="0.3">
      <c r="B61" s="1106" t="s">
        <v>32</v>
      </c>
      <c r="C61" s="1106" t="s">
        <v>30</v>
      </c>
      <c r="D61" s="1106" t="s">
        <v>33</v>
      </c>
      <c r="E61" s="1108" t="s">
        <v>34</v>
      </c>
      <c r="F61" s="1108"/>
    </row>
    <row r="62" spans="1:7" ht="20" customHeight="1" x14ac:dyDescent="0.3">
      <c r="B62" s="1107"/>
      <c r="C62" s="1107"/>
      <c r="D62" s="1107"/>
      <c r="E62" s="215" t="s">
        <v>183</v>
      </c>
      <c r="F62" s="215" t="s">
        <v>647</v>
      </c>
    </row>
    <row r="63" spans="1:7" ht="20" customHeight="1" x14ac:dyDescent="0.3">
      <c r="B63" s="1146" t="s">
        <v>93</v>
      </c>
      <c r="C63" s="1126" t="s">
        <v>673</v>
      </c>
      <c r="D63" s="222" t="s">
        <v>94</v>
      </c>
      <c r="E63" s="222" t="s">
        <v>95</v>
      </c>
      <c r="F63" s="222" t="s">
        <v>96</v>
      </c>
    </row>
    <row r="64" spans="1:7" ht="20" customHeight="1" x14ac:dyDescent="0.3">
      <c r="B64" s="1147"/>
      <c r="C64" s="1126"/>
      <c r="D64" s="222" t="s">
        <v>97</v>
      </c>
      <c r="E64" s="222" t="s">
        <v>95</v>
      </c>
      <c r="F64" s="222"/>
    </row>
    <row r="65" spans="1:7" ht="20" customHeight="1" x14ac:dyDescent="0.3">
      <c r="B65" s="1148"/>
      <c r="C65" s="1126" t="s">
        <v>674</v>
      </c>
      <c r="D65" s="222" t="s">
        <v>98</v>
      </c>
      <c r="E65" s="222" t="s">
        <v>95</v>
      </c>
      <c r="F65" s="222" t="s">
        <v>96</v>
      </c>
    </row>
    <row r="66" spans="1:7" ht="20" customHeight="1" x14ac:dyDescent="0.3">
      <c r="B66" s="1127" t="s">
        <v>1111</v>
      </c>
      <c r="C66" s="1126"/>
      <c r="D66" s="222" t="s">
        <v>99</v>
      </c>
      <c r="E66" s="222" t="s">
        <v>100</v>
      </c>
      <c r="F66" s="222"/>
    </row>
    <row r="67" spans="1:7" ht="20" customHeight="1" x14ac:dyDescent="0.3">
      <c r="B67" s="1128"/>
      <c r="C67" s="1126" t="s">
        <v>653</v>
      </c>
      <c r="D67" s="222" t="s">
        <v>102</v>
      </c>
      <c r="E67" s="222"/>
      <c r="F67" s="222" t="s">
        <v>96</v>
      </c>
    </row>
    <row r="68" spans="1:7" ht="20" customHeight="1" x14ac:dyDescent="0.3">
      <c r="B68" s="1128"/>
      <c r="C68" s="1126"/>
      <c r="D68" s="222" t="s">
        <v>103</v>
      </c>
      <c r="E68" s="222"/>
      <c r="F68" s="222" t="s">
        <v>648</v>
      </c>
    </row>
    <row r="69" spans="1:7" ht="20" customHeight="1" x14ac:dyDescent="0.3">
      <c r="B69" s="1128"/>
      <c r="C69" s="1129" t="s">
        <v>703</v>
      </c>
      <c r="D69" s="222" t="s">
        <v>105</v>
      </c>
      <c r="E69" s="222" t="s">
        <v>95</v>
      </c>
      <c r="F69" s="222" t="s">
        <v>96</v>
      </c>
    </row>
    <row r="70" spans="1:7" ht="20" customHeight="1" x14ac:dyDescent="0.3">
      <c r="B70" s="1128"/>
      <c r="C70" s="1130"/>
      <c r="D70" s="222" t="s">
        <v>106</v>
      </c>
      <c r="E70" s="222" t="s">
        <v>95</v>
      </c>
      <c r="F70" s="222" t="s">
        <v>96</v>
      </c>
    </row>
    <row r="71" spans="1:7" ht="20" customHeight="1" x14ac:dyDescent="0.3">
      <c r="B71" s="1128"/>
      <c r="C71" s="1130"/>
      <c r="D71" s="222" t="s">
        <v>107</v>
      </c>
      <c r="E71" s="222" t="s">
        <v>95</v>
      </c>
      <c r="F71" s="222" t="s">
        <v>96</v>
      </c>
    </row>
    <row r="72" spans="1:7" ht="20" customHeight="1" x14ac:dyDescent="0.3">
      <c r="B72" s="1128"/>
      <c r="C72" s="1131"/>
      <c r="D72" s="222" t="s">
        <v>108</v>
      </c>
      <c r="E72" s="222" t="s">
        <v>95</v>
      </c>
      <c r="F72" s="222" t="s">
        <v>96</v>
      </c>
    </row>
    <row r="73" spans="1:7" ht="20" customHeight="1" x14ac:dyDescent="0.3">
      <c r="B73" s="1124" t="s">
        <v>109</v>
      </c>
      <c r="C73" s="1126" t="s">
        <v>50</v>
      </c>
      <c r="D73" s="222" t="s">
        <v>110</v>
      </c>
      <c r="E73" s="222" t="s">
        <v>664</v>
      </c>
      <c r="F73" s="222"/>
    </row>
    <row r="74" spans="1:7" ht="20" customHeight="1" x14ac:dyDescent="0.3">
      <c r="B74" s="1125"/>
      <c r="C74" s="1126"/>
      <c r="D74" s="222" t="s">
        <v>111</v>
      </c>
      <c r="E74" s="222" t="s">
        <v>665</v>
      </c>
      <c r="F74" s="222" t="s">
        <v>112</v>
      </c>
    </row>
    <row r="75" spans="1:7" ht="20" customHeight="1" x14ac:dyDescent="0.3">
      <c r="A75" s="162" t="s">
        <v>527</v>
      </c>
      <c r="G75" s="162" t="s">
        <v>527</v>
      </c>
    </row>
    <row r="76" spans="1:7" ht="20" customHeight="1" x14ac:dyDescent="0.3">
      <c r="B76" s="1154" t="s">
        <v>113</v>
      </c>
      <c r="C76" s="1154"/>
      <c r="D76" s="1154"/>
      <c r="E76" s="1154"/>
      <c r="F76" s="1154"/>
    </row>
    <row r="77" spans="1:7" ht="20" customHeight="1" x14ac:dyDescent="0.3">
      <c r="B77" s="1154"/>
      <c r="C77" s="1154"/>
      <c r="D77" s="1154"/>
      <c r="E77" s="1154"/>
      <c r="F77" s="1154"/>
    </row>
    <row r="78" spans="1:7" ht="20" customHeight="1" x14ac:dyDescent="0.3">
      <c r="B78" s="1152" t="s">
        <v>32</v>
      </c>
      <c r="C78" s="1152" t="s">
        <v>30</v>
      </c>
      <c r="D78" s="1152" t="s">
        <v>33</v>
      </c>
      <c r="E78" s="1152" t="s">
        <v>34</v>
      </c>
      <c r="F78" s="1152"/>
    </row>
    <row r="79" spans="1:7" ht="20" customHeight="1" x14ac:dyDescent="0.3">
      <c r="B79" s="1152"/>
      <c r="C79" s="1152"/>
      <c r="D79" s="1152"/>
      <c r="E79" s="216" t="s">
        <v>149</v>
      </c>
      <c r="F79" s="216" t="s">
        <v>171</v>
      </c>
    </row>
    <row r="80" spans="1:7" ht="20" customHeight="1" x14ac:dyDescent="0.3">
      <c r="B80" s="1152" t="s">
        <v>79</v>
      </c>
      <c r="C80" s="1153" t="s">
        <v>114</v>
      </c>
      <c r="D80" s="225" t="s">
        <v>80</v>
      </c>
      <c r="E80" s="225" t="s">
        <v>638</v>
      </c>
      <c r="F80" s="225" t="s">
        <v>66</v>
      </c>
    </row>
    <row r="81" spans="2:6" ht="20" customHeight="1" x14ac:dyDescent="0.3">
      <c r="B81" s="1152"/>
      <c r="C81" s="1153"/>
      <c r="D81" s="225" t="s">
        <v>81</v>
      </c>
      <c r="E81" s="225" t="s">
        <v>65</v>
      </c>
      <c r="F81" s="225"/>
    </row>
    <row r="82" spans="2:6" ht="20" customHeight="1" x14ac:dyDescent="0.3">
      <c r="B82" s="1152" t="s">
        <v>82</v>
      </c>
      <c r="C82" s="1153" t="s">
        <v>115</v>
      </c>
      <c r="D82" s="225" t="s">
        <v>83</v>
      </c>
      <c r="E82" s="225" t="s">
        <v>84</v>
      </c>
      <c r="F82" s="225"/>
    </row>
    <row r="83" spans="2:6" ht="20" customHeight="1" x14ac:dyDescent="0.3">
      <c r="B83" s="1152"/>
      <c r="C83" s="1153"/>
      <c r="D83" s="225" t="s">
        <v>85</v>
      </c>
      <c r="E83" s="225" t="s">
        <v>84</v>
      </c>
      <c r="F83" s="225" t="s">
        <v>38</v>
      </c>
    </row>
    <row r="84" spans="2:6" ht="20" customHeight="1" x14ac:dyDescent="0.3">
      <c r="B84" s="1152" t="s">
        <v>49</v>
      </c>
      <c r="C84" s="1153" t="s">
        <v>115</v>
      </c>
      <c r="D84" s="225" t="s">
        <v>51</v>
      </c>
      <c r="E84" s="224" t="s">
        <v>52</v>
      </c>
      <c r="F84" s="224"/>
    </row>
    <row r="85" spans="2:6" ht="20" customHeight="1" x14ac:dyDescent="0.3">
      <c r="B85" s="1152"/>
      <c r="C85" s="1153"/>
      <c r="D85" s="225" t="s">
        <v>53</v>
      </c>
      <c r="E85" s="224" t="s">
        <v>52</v>
      </c>
      <c r="F85" s="224"/>
    </row>
    <row r="86" spans="2:6" ht="20" customHeight="1" x14ac:dyDescent="0.3">
      <c r="B86" s="1152"/>
      <c r="C86" s="1153"/>
      <c r="D86" s="225" t="s">
        <v>54</v>
      </c>
      <c r="E86" s="224" t="s">
        <v>52</v>
      </c>
      <c r="F86" s="224"/>
    </row>
    <row r="87" spans="2:6" ht="20" customHeight="1" x14ac:dyDescent="0.3">
      <c r="B87" s="1152"/>
      <c r="C87" s="1153"/>
      <c r="D87" s="225" t="s">
        <v>691</v>
      </c>
      <c r="E87" s="225" t="s">
        <v>52</v>
      </c>
      <c r="F87" s="225" t="s">
        <v>38</v>
      </c>
    </row>
  </sheetData>
  <mergeCells count="58">
    <mergeCell ref="E39:F39"/>
    <mergeCell ref="C45:C49"/>
    <mergeCell ref="B41:B52"/>
    <mergeCell ref="C41:C44"/>
    <mergeCell ref="C50:C52"/>
    <mergeCell ref="C13:F13"/>
    <mergeCell ref="B14:B15"/>
    <mergeCell ref="C14:F15"/>
    <mergeCell ref="C69:C72"/>
    <mergeCell ref="B63:B65"/>
    <mergeCell ref="C63:C64"/>
    <mergeCell ref="B66:B72"/>
    <mergeCell ref="C65:C66"/>
    <mergeCell ref="C67:C68"/>
    <mergeCell ref="B53:B57"/>
    <mergeCell ref="C53:C57"/>
    <mergeCell ref="B36:F37"/>
    <mergeCell ref="B38:F38"/>
    <mergeCell ref="B39:B40"/>
    <mergeCell ref="C39:C40"/>
    <mergeCell ref="D39:D40"/>
    <mergeCell ref="C12:F12"/>
    <mergeCell ref="B2:F3"/>
    <mergeCell ref="B4:B7"/>
    <mergeCell ref="C4:F7"/>
    <mergeCell ref="C10:F10"/>
    <mergeCell ref="C11:F11"/>
    <mergeCell ref="B8:B9"/>
    <mergeCell ref="C8:F9"/>
    <mergeCell ref="B17:F18"/>
    <mergeCell ref="B19:F19"/>
    <mergeCell ref="B20:B21"/>
    <mergeCell ref="C20:C21"/>
    <mergeCell ref="D20:D21"/>
    <mergeCell ref="E20:F20"/>
    <mergeCell ref="B30:B34"/>
    <mergeCell ref="C30:C34"/>
    <mergeCell ref="B22:B29"/>
    <mergeCell ref="C22:C24"/>
    <mergeCell ref="C25:C29"/>
    <mergeCell ref="B59:F60"/>
    <mergeCell ref="B61:B62"/>
    <mergeCell ref="C61:C62"/>
    <mergeCell ref="D61:D62"/>
    <mergeCell ref="E61:F61"/>
    <mergeCell ref="B73:B74"/>
    <mergeCell ref="C73:C74"/>
    <mergeCell ref="B76:F77"/>
    <mergeCell ref="B78:B79"/>
    <mergeCell ref="C78:C79"/>
    <mergeCell ref="D78:D79"/>
    <mergeCell ref="E78:F78"/>
    <mergeCell ref="B80:B81"/>
    <mergeCell ref="C80:C81"/>
    <mergeCell ref="B82:B83"/>
    <mergeCell ref="C82:C83"/>
    <mergeCell ref="B84:B87"/>
    <mergeCell ref="C84:C87"/>
  </mergeCells>
  <phoneticPr fontId="1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526205-788B-4ECC-AD21-70E162F690B1}">
  <dimension ref="A2:G87"/>
  <sheetViews>
    <sheetView workbookViewId="0">
      <selection activeCell="B2" sqref="B2:F3"/>
    </sheetView>
  </sheetViews>
  <sheetFormatPr defaultColWidth="9.1640625" defaultRowHeight="20" customHeight="1" x14ac:dyDescent="0.3"/>
  <cols>
    <col min="1" max="1" width="3.25" style="162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25" style="162" customWidth="1"/>
    <col min="8" max="16384" width="9.1640625" style="5"/>
  </cols>
  <sheetData>
    <row r="2" spans="1:7" ht="20" customHeight="1" x14ac:dyDescent="0.3">
      <c r="B2" s="1079" t="s">
        <v>534</v>
      </c>
      <c r="C2" s="1079"/>
      <c r="D2" s="1079"/>
      <c r="E2" s="1079"/>
      <c r="F2" s="1079"/>
    </row>
    <row r="3" spans="1:7" ht="20" customHeight="1" x14ac:dyDescent="0.3">
      <c r="B3" s="1079"/>
      <c r="C3" s="1079"/>
      <c r="D3" s="1079"/>
      <c r="E3" s="1079"/>
      <c r="F3" s="1079"/>
    </row>
    <row r="4" spans="1:7" ht="20" customHeight="1" x14ac:dyDescent="0.3">
      <c r="B4" s="1139" t="s">
        <v>736</v>
      </c>
      <c r="C4" s="1132" t="s">
        <v>1106</v>
      </c>
      <c r="D4" s="1132"/>
      <c r="E4" s="1132"/>
      <c r="F4" s="1132"/>
    </row>
    <row r="5" spans="1:7" ht="20" customHeight="1" x14ac:dyDescent="0.3">
      <c r="B5" s="1139"/>
      <c r="C5" s="1132"/>
      <c r="D5" s="1132"/>
      <c r="E5" s="1132"/>
      <c r="F5" s="1132"/>
    </row>
    <row r="6" spans="1:7" ht="20" customHeight="1" x14ac:dyDescent="0.3">
      <c r="B6" s="1139"/>
      <c r="C6" s="1132"/>
      <c r="D6" s="1132"/>
      <c r="E6" s="1132"/>
      <c r="F6" s="1132"/>
    </row>
    <row r="7" spans="1:7" ht="20" customHeight="1" x14ac:dyDescent="0.3">
      <c r="B7" s="1139"/>
      <c r="C7" s="1132"/>
      <c r="D7" s="1132"/>
      <c r="E7" s="1132"/>
      <c r="F7" s="1132"/>
    </row>
    <row r="8" spans="1:7" ht="20" customHeight="1" x14ac:dyDescent="0.3">
      <c r="B8" s="1139" t="s">
        <v>737</v>
      </c>
      <c r="C8" s="1132" t="s">
        <v>1107</v>
      </c>
      <c r="D8" s="1132"/>
      <c r="E8" s="1132"/>
      <c r="F8" s="1132"/>
    </row>
    <row r="9" spans="1:7" ht="20" customHeight="1" x14ac:dyDescent="0.3">
      <c r="B9" s="1139"/>
      <c r="C9" s="1132"/>
      <c r="D9" s="1132"/>
      <c r="E9" s="1132"/>
      <c r="F9" s="1132"/>
    </row>
    <row r="10" spans="1:7" ht="20" customHeight="1" x14ac:dyDescent="0.3">
      <c r="B10" s="217" t="s">
        <v>732</v>
      </c>
      <c r="C10" s="1132" t="s">
        <v>739</v>
      </c>
      <c r="D10" s="1132"/>
      <c r="E10" s="1132"/>
      <c r="F10" s="1132"/>
    </row>
    <row r="11" spans="1:7" ht="20" customHeight="1" x14ac:dyDescent="0.3">
      <c r="B11" s="217" t="s">
        <v>733</v>
      </c>
      <c r="C11" s="1132" t="s">
        <v>1108</v>
      </c>
      <c r="D11" s="1132"/>
      <c r="E11" s="1132"/>
      <c r="F11" s="1132"/>
    </row>
    <row r="12" spans="1:7" ht="20" customHeight="1" x14ac:dyDescent="0.3">
      <c r="B12" s="217" t="s">
        <v>734</v>
      </c>
      <c r="C12" s="1132" t="s">
        <v>1109</v>
      </c>
      <c r="D12" s="1132"/>
      <c r="E12" s="1132"/>
      <c r="F12" s="1132"/>
    </row>
    <row r="13" spans="1:7" ht="20" customHeight="1" x14ac:dyDescent="0.3">
      <c r="B13" s="217" t="s">
        <v>735</v>
      </c>
      <c r="C13" s="1132" t="s">
        <v>1110</v>
      </c>
      <c r="D13" s="1132"/>
      <c r="E13" s="1132"/>
      <c r="F13" s="1132"/>
    </row>
    <row r="14" spans="1:7" ht="20" customHeight="1" x14ac:dyDescent="0.3">
      <c r="B14" s="1139" t="s">
        <v>661</v>
      </c>
      <c r="C14" s="1132" t="s">
        <v>1114</v>
      </c>
      <c r="D14" s="1132"/>
      <c r="E14" s="1132"/>
      <c r="F14" s="1132"/>
    </row>
    <row r="15" spans="1:7" ht="20" customHeight="1" x14ac:dyDescent="0.3">
      <c r="B15" s="1139"/>
      <c r="C15" s="1132"/>
      <c r="D15" s="1132"/>
      <c r="E15" s="1132"/>
      <c r="F15" s="1132"/>
    </row>
    <row r="16" spans="1:7" ht="20" customHeight="1" x14ac:dyDescent="0.3">
      <c r="A16" s="162" t="s">
        <v>525</v>
      </c>
      <c r="G16" s="162" t="s">
        <v>526</v>
      </c>
    </row>
    <row r="17" spans="2:6" ht="20" customHeight="1" x14ac:dyDescent="0.3">
      <c r="B17" s="1133" t="s">
        <v>140</v>
      </c>
      <c r="C17" s="1134"/>
      <c r="D17" s="1134"/>
      <c r="E17" s="1134"/>
      <c r="F17" s="1134"/>
    </row>
    <row r="18" spans="2:6" ht="20" customHeight="1" x14ac:dyDescent="0.3">
      <c r="B18" s="1135"/>
      <c r="C18" s="1136"/>
      <c r="D18" s="1136"/>
      <c r="E18" s="1136"/>
      <c r="F18" s="1136"/>
    </row>
    <row r="19" spans="2:6" ht="20" customHeight="1" x14ac:dyDescent="0.3">
      <c r="B19" s="1137" t="s">
        <v>668</v>
      </c>
      <c r="C19" s="1138"/>
      <c r="D19" s="1138"/>
      <c r="E19" s="1138"/>
      <c r="F19" s="1138"/>
    </row>
    <row r="20" spans="2:6" ht="20" customHeight="1" x14ac:dyDescent="0.3">
      <c r="B20" s="1118" t="s">
        <v>32</v>
      </c>
      <c r="C20" s="1118" t="s">
        <v>30</v>
      </c>
      <c r="D20" s="1118" t="s">
        <v>33</v>
      </c>
      <c r="E20" s="1103" t="s">
        <v>34</v>
      </c>
      <c r="F20" s="1103"/>
    </row>
    <row r="21" spans="2:6" ht="20" customHeight="1" x14ac:dyDescent="0.3">
      <c r="B21" s="1120"/>
      <c r="C21" s="1120"/>
      <c r="D21" s="1120"/>
      <c r="E21" s="213" t="s">
        <v>149</v>
      </c>
      <c r="F21" s="213" t="s">
        <v>171</v>
      </c>
    </row>
    <row r="22" spans="2:6" ht="20" customHeight="1" x14ac:dyDescent="0.3">
      <c r="B22" s="1103" t="s">
        <v>35</v>
      </c>
      <c r="C22" s="1188" t="s">
        <v>36</v>
      </c>
      <c r="D22" s="219" t="s">
        <v>37</v>
      </c>
      <c r="E22" s="6" t="s">
        <v>657</v>
      </c>
      <c r="F22" s="229" t="s">
        <v>38</v>
      </c>
    </row>
    <row r="23" spans="2:6" ht="20" customHeight="1" x14ac:dyDescent="0.3">
      <c r="B23" s="1103"/>
      <c r="C23" s="1189"/>
      <c r="D23" s="219" t="s">
        <v>39</v>
      </c>
      <c r="E23" s="6" t="s">
        <v>656</v>
      </c>
      <c r="F23" s="229" t="s">
        <v>38</v>
      </c>
    </row>
    <row r="24" spans="2:6" ht="20" customHeight="1" x14ac:dyDescent="0.3">
      <c r="B24" s="1103"/>
      <c r="C24" s="1189"/>
      <c r="D24" s="219" t="s">
        <v>40</v>
      </c>
      <c r="E24" s="6" t="s">
        <v>655</v>
      </c>
      <c r="F24" s="229" t="s">
        <v>38</v>
      </c>
    </row>
    <row r="25" spans="2:6" ht="20" customHeight="1" x14ac:dyDescent="0.3">
      <c r="B25" s="1103"/>
      <c r="C25" s="1190" t="s">
        <v>41</v>
      </c>
      <c r="D25" s="219" t="s">
        <v>42</v>
      </c>
      <c r="E25" s="214" t="s">
        <v>663</v>
      </c>
      <c r="F25" s="214" t="s">
        <v>38</v>
      </c>
    </row>
    <row r="26" spans="2:6" ht="20" customHeight="1" x14ac:dyDescent="0.3">
      <c r="B26" s="1103"/>
      <c r="C26" s="1191"/>
      <c r="D26" s="219" t="s">
        <v>44</v>
      </c>
      <c r="E26" s="214" t="s">
        <v>662</v>
      </c>
      <c r="F26" s="214" t="s">
        <v>38</v>
      </c>
    </row>
    <row r="27" spans="2:6" ht="20" customHeight="1" x14ac:dyDescent="0.3">
      <c r="B27" s="1103"/>
      <c r="C27" s="1191"/>
      <c r="D27" s="219" t="s">
        <v>45</v>
      </c>
      <c r="E27" s="214" t="s">
        <v>655</v>
      </c>
      <c r="F27" s="214" t="s">
        <v>38</v>
      </c>
    </row>
    <row r="28" spans="2:6" ht="20" customHeight="1" x14ac:dyDescent="0.3">
      <c r="B28" s="1103"/>
      <c r="C28" s="1191"/>
      <c r="D28" s="219" t="s">
        <v>46</v>
      </c>
      <c r="E28" s="214" t="s">
        <v>47</v>
      </c>
      <c r="F28" s="214" t="s">
        <v>38</v>
      </c>
    </row>
    <row r="29" spans="2:6" ht="20" customHeight="1" x14ac:dyDescent="0.3">
      <c r="B29" s="1103"/>
      <c r="C29" s="1192"/>
      <c r="D29" s="219" t="s">
        <v>48</v>
      </c>
      <c r="E29" s="214" t="s">
        <v>47</v>
      </c>
      <c r="F29" s="214"/>
    </row>
    <row r="30" spans="2:6" ht="20" customHeight="1" x14ac:dyDescent="0.3">
      <c r="B30" s="1118" t="s">
        <v>49</v>
      </c>
      <c r="C30" s="1121" t="s">
        <v>50</v>
      </c>
      <c r="D30" s="219" t="s">
        <v>51</v>
      </c>
      <c r="E30" s="6" t="s">
        <v>52</v>
      </c>
      <c r="F30" s="6"/>
    </row>
    <row r="31" spans="2:6" ht="20" customHeight="1" x14ac:dyDescent="0.3">
      <c r="B31" s="1119"/>
      <c r="C31" s="1122"/>
      <c r="D31" s="219" t="s">
        <v>53</v>
      </c>
      <c r="E31" s="6" t="s">
        <v>52</v>
      </c>
      <c r="F31" s="6"/>
    </row>
    <row r="32" spans="2:6" ht="20" customHeight="1" x14ac:dyDescent="0.3">
      <c r="B32" s="1119"/>
      <c r="C32" s="1122"/>
      <c r="D32" s="219" t="s">
        <v>54</v>
      </c>
      <c r="E32" s="6" t="s">
        <v>52</v>
      </c>
      <c r="F32" s="6"/>
    </row>
    <row r="33" spans="1:7" ht="20" customHeight="1" x14ac:dyDescent="0.3">
      <c r="B33" s="1120"/>
      <c r="C33" s="1123"/>
      <c r="D33" s="219" t="s">
        <v>55</v>
      </c>
      <c r="E33" s="214" t="s">
        <v>52</v>
      </c>
      <c r="F33" s="214" t="s">
        <v>38</v>
      </c>
    </row>
    <row r="34" spans="1:7" ht="20" customHeight="1" x14ac:dyDescent="0.3">
      <c r="A34" s="162" t="s">
        <v>527</v>
      </c>
      <c r="G34" s="162" t="s">
        <v>527</v>
      </c>
    </row>
    <row r="35" spans="1:7" ht="20" customHeight="1" x14ac:dyDescent="0.3">
      <c r="B35" s="1110" t="s">
        <v>141</v>
      </c>
      <c r="C35" s="1110"/>
      <c r="D35" s="1110"/>
      <c r="E35" s="1110"/>
      <c r="F35" s="1110"/>
    </row>
    <row r="36" spans="1:7" ht="20" customHeight="1" x14ac:dyDescent="0.3">
      <c r="B36" s="1111"/>
      <c r="C36" s="1111"/>
      <c r="D36" s="1111"/>
      <c r="E36" s="1111"/>
      <c r="F36" s="1111"/>
    </row>
    <row r="37" spans="1:7" ht="20" customHeight="1" x14ac:dyDescent="0.3">
      <c r="B37" s="1166" t="s">
        <v>669</v>
      </c>
      <c r="C37" s="1167"/>
      <c r="D37" s="1167"/>
      <c r="E37" s="1167"/>
      <c r="F37" s="1167"/>
    </row>
    <row r="38" spans="1:7" ht="20" customHeight="1" x14ac:dyDescent="0.3">
      <c r="B38" s="1113" t="s">
        <v>32</v>
      </c>
      <c r="C38" s="1113" t="s">
        <v>30</v>
      </c>
      <c r="D38" s="1113" t="s">
        <v>33</v>
      </c>
      <c r="E38" s="1115" t="s">
        <v>34</v>
      </c>
      <c r="F38" s="1115"/>
    </row>
    <row r="39" spans="1:7" ht="20" customHeight="1" x14ac:dyDescent="0.3">
      <c r="B39" s="1114"/>
      <c r="C39" s="1114"/>
      <c r="D39" s="1114"/>
      <c r="E39" s="212" t="s">
        <v>149</v>
      </c>
      <c r="F39" s="212" t="s">
        <v>171</v>
      </c>
    </row>
    <row r="40" spans="1:7" ht="20" customHeight="1" x14ac:dyDescent="0.3">
      <c r="A40" s="162" t="s">
        <v>573</v>
      </c>
      <c r="B40" s="1113" t="s">
        <v>63</v>
      </c>
      <c r="C40" s="1182" t="s">
        <v>675</v>
      </c>
      <c r="D40" s="220" t="s">
        <v>64</v>
      </c>
      <c r="E40" s="37" t="s">
        <v>641</v>
      </c>
      <c r="F40" s="37" t="s">
        <v>66</v>
      </c>
      <c r="G40" s="162" t="s">
        <v>573</v>
      </c>
    </row>
    <row r="41" spans="1:7" ht="20" customHeight="1" x14ac:dyDescent="0.3">
      <c r="A41" s="162" t="s">
        <v>574</v>
      </c>
      <c r="B41" s="1117"/>
      <c r="C41" s="1183"/>
      <c r="D41" s="220" t="s">
        <v>67</v>
      </c>
      <c r="E41" s="37" t="s">
        <v>641</v>
      </c>
      <c r="F41" s="37" t="s">
        <v>66</v>
      </c>
      <c r="G41" s="162" t="s">
        <v>574</v>
      </c>
    </row>
    <row r="42" spans="1:7" ht="20" customHeight="1" x14ac:dyDescent="0.3">
      <c r="A42" s="162" t="s">
        <v>575</v>
      </c>
      <c r="B42" s="1117"/>
      <c r="C42" s="1183"/>
      <c r="D42" s="220" t="s">
        <v>68</v>
      </c>
      <c r="E42" s="37" t="s">
        <v>69</v>
      </c>
      <c r="F42" s="37"/>
      <c r="G42" s="162" t="s">
        <v>575</v>
      </c>
    </row>
    <row r="43" spans="1:7" ht="20" customHeight="1" x14ac:dyDescent="0.3">
      <c r="A43" s="162" t="s">
        <v>575</v>
      </c>
      <c r="B43" s="1117"/>
      <c r="C43" s="1183"/>
      <c r="D43" s="220" t="s">
        <v>70</v>
      </c>
      <c r="E43" s="37" t="s">
        <v>69</v>
      </c>
      <c r="F43" s="37"/>
      <c r="G43" s="162" t="s">
        <v>575</v>
      </c>
    </row>
    <row r="44" spans="1:7" ht="20" customHeight="1" x14ac:dyDescent="0.3">
      <c r="B44" s="1117"/>
      <c r="C44" s="1182" t="s">
        <v>671</v>
      </c>
      <c r="D44" s="220" t="s">
        <v>71</v>
      </c>
      <c r="E44" s="211" t="s">
        <v>72</v>
      </c>
      <c r="F44" s="211"/>
    </row>
    <row r="45" spans="1:7" ht="20" customHeight="1" x14ac:dyDescent="0.3">
      <c r="B45" s="1117"/>
      <c r="C45" s="1182"/>
      <c r="D45" s="220" t="s">
        <v>73</v>
      </c>
      <c r="E45" s="211" t="s">
        <v>644</v>
      </c>
      <c r="F45" s="211"/>
    </row>
    <row r="46" spans="1:7" ht="20" customHeight="1" x14ac:dyDescent="0.3">
      <c r="B46" s="1117"/>
      <c r="C46" s="1183"/>
      <c r="D46" s="220" t="s">
        <v>74</v>
      </c>
      <c r="E46" s="37" t="s">
        <v>644</v>
      </c>
      <c r="F46" s="37" t="s">
        <v>66</v>
      </c>
    </row>
    <row r="47" spans="1:7" ht="20" customHeight="1" x14ac:dyDescent="0.3">
      <c r="B47" s="1117"/>
      <c r="C47" s="1183"/>
      <c r="D47" s="220" t="s">
        <v>75</v>
      </c>
      <c r="E47" s="37" t="s">
        <v>644</v>
      </c>
      <c r="F47" s="37" t="s">
        <v>66</v>
      </c>
    </row>
    <row r="48" spans="1:7" ht="20" customHeight="1" x14ac:dyDescent="0.3">
      <c r="B48" s="1117"/>
      <c r="C48" s="1183"/>
      <c r="D48" s="220" t="s">
        <v>643</v>
      </c>
      <c r="E48" s="37" t="s">
        <v>644</v>
      </c>
      <c r="F48" s="37" t="s">
        <v>66</v>
      </c>
    </row>
    <row r="49" spans="1:7" ht="20" customHeight="1" x14ac:dyDescent="0.3">
      <c r="B49" s="1117"/>
      <c r="C49" s="1182" t="s">
        <v>672</v>
      </c>
      <c r="D49" s="220" t="s">
        <v>76</v>
      </c>
      <c r="E49" s="37" t="s">
        <v>637</v>
      </c>
      <c r="F49" s="37" t="s">
        <v>66</v>
      </c>
    </row>
    <row r="50" spans="1:7" ht="20" customHeight="1" x14ac:dyDescent="0.3">
      <c r="B50" s="1117"/>
      <c r="C50" s="1183"/>
      <c r="D50" s="220" t="s">
        <v>77</v>
      </c>
      <c r="E50" s="211" t="s">
        <v>637</v>
      </c>
      <c r="F50" s="37" t="s">
        <v>66</v>
      </c>
    </row>
    <row r="51" spans="1:7" ht="20" customHeight="1" x14ac:dyDescent="0.3">
      <c r="B51" s="1114"/>
      <c r="C51" s="1183"/>
      <c r="D51" s="220" t="s">
        <v>78</v>
      </c>
      <c r="E51" s="211" t="s">
        <v>637</v>
      </c>
      <c r="F51" s="211"/>
    </row>
    <row r="52" spans="1:7" ht="20" customHeight="1" x14ac:dyDescent="0.3">
      <c r="B52" s="1115" t="s">
        <v>79</v>
      </c>
      <c r="C52" s="1184" t="s">
        <v>50</v>
      </c>
      <c r="D52" s="220" t="s">
        <v>80</v>
      </c>
      <c r="E52" s="211" t="s">
        <v>638</v>
      </c>
      <c r="F52" s="211" t="s">
        <v>66</v>
      </c>
    </row>
    <row r="53" spans="1:7" ht="20" customHeight="1" x14ac:dyDescent="0.3">
      <c r="B53" s="1115"/>
      <c r="C53" s="1116"/>
      <c r="D53" s="220" t="s">
        <v>81</v>
      </c>
      <c r="E53" s="211" t="s">
        <v>65</v>
      </c>
      <c r="F53" s="211"/>
    </row>
    <row r="54" spans="1:7" ht="20" customHeight="1" x14ac:dyDescent="0.3">
      <c r="B54" s="1115" t="s">
        <v>82</v>
      </c>
      <c r="C54" s="1116" t="s">
        <v>50</v>
      </c>
      <c r="D54" s="220" t="s">
        <v>83</v>
      </c>
      <c r="E54" s="211" t="s">
        <v>84</v>
      </c>
      <c r="F54" s="211"/>
    </row>
    <row r="55" spans="1:7" ht="20" customHeight="1" x14ac:dyDescent="0.3">
      <c r="B55" s="1115"/>
      <c r="C55" s="1116"/>
      <c r="D55" s="220" t="s">
        <v>85</v>
      </c>
      <c r="E55" s="211" t="s">
        <v>84</v>
      </c>
      <c r="F55" s="211" t="s">
        <v>38</v>
      </c>
    </row>
    <row r="56" spans="1:7" ht="20" customHeight="1" x14ac:dyDescent="0.3">
      <c r="A56" s="162" t="s">
        <v>525</v>
      </c>
      <c r="B56" s="7"/>
      <c r="C56" s="8"/>
      <c r="E56" s="10"/>
      <c r="F56" s="9"/>
      <c r="G56" s="162" t="s">
        <v>526</v>
      </c>
    </row>
    <row r="57" spans="1:7" ht="20" customHeight="1" x14ac:dyDescent="0.3">
      <c r="B57" s="1105" t="s">
        <v>1112</v>
      </c>
      <c r="C57" s="1105"/>
      <c r="D57" s="1105"/>
      <c r="E57" s="1105"/>
      <c r="F57" s="1105"/>
    </row>
    <row r="58" spans="1:7" ht="20" customHeight="1" x14ac:dyDescent="0.3">
      <c r="B58" s="1105"/>
      <c r="C58" s="1105"/>
      <c r="D58" s="1105"/>
      <c r="E58" s="1105"/>
      <c r="F58" s="1105"/>
    </row>
    <row r="59" spans="1:7" ht="20" customHeight="1" x14ac:dyDescent="0.3">
      <c r="B59" s="1106" t="s">
        <v>32</v>
      </c>
      <c r="C59" s="1106" t="s">
        <v>30</v>
      </c>
      <c r="D59" s="1106" t="s">
        <v>33</v>
      </c>
      <c r="E59" s="1108" t="s">
        <v>34</v>
      </c>
      <c r="F59" s="1108"/>
    </row>
    <row r="60" spans="1:7" ht="20" customHeight="1" x14ac:dyDescent="0.3">
      <c r="B60" s="1107"/>
      <c r="C60" s="1107"/>
      <c r="D60" s="1107"/>
      <c r="E60" s="215" t="s">
        <v>183</v>
      </c>
      <c r="F60" s="215" t="s">
        <v>647</v>
      </c>
    </row>
    <row r="61" spans="1:7" ht="20" customHeight="1" x14ac:dyDescent="0.3">
      <c r="B61" s="1146" t="s">
        <v>93</v>
      </c>
      <c r="C61" s="1124" t="s">
        <v>673</v>
      </c>
      <c r="D61" s="221" t="s">
        <v>94</v>
      </c>
      <c r="E61" s="222" t="s">
        <v>95</v>
      </c>
      <c r="F61" s="222" t="s">
        <v>96</v>
      </c>
    </row>
    <row r="62" spans="1:7" ht="20" customHeight="1" x14ac:dyDescent="0.3">
      <c r="B62" s="1147"/>
      <c r="C62" s="1125"/>
      <c r="D62" s="221" t="s">
        <v>97</v>
      </c>
      <c r="E62" s="222" t="s">
        <v>95</v>
      </c>
      <c r="F62" s="222"/>
    </row>
    <row r="63" spans="1:7" ht="20" customHeight="1" x14ac:dyDescent="0.3">
      <c r="B63" s="1148"/>
      <c r="C63" s="1124" t="s">
        <v>674</v>
      </c>
      <c r="D63" s="221" t="s">
        <v>98</v>
      </c>
      <c r="E63" s="222" t="s">
        <v>95</v>
      </c>
      <c r="F63" s="222" t="s">
        <v>96</v>
      </c>
    </row>
    <row r="64" spans="1:7" ht="20" customHeight="1" x14ac:dyDescent="0.3">
      <c r="B64" s="1127" t="s">
        <v>1111</v>
      </c>
      <c r="C64" s="1125"/>
      <c r="D64" s="221" t="s">
        <v>99</v>
      </c>
      <c r="E64" s="222" t="s">
        <v>100</v>
      </c>
      <c r="F64" s="222"/>
    </row>
    <row r="65" spans="1:7" ht="20" customHeight="1" x14ac:dyDescent="0.3">
      <c r="B65" s="1128"/>
      <c r="C65" s="1124" t="s">
        <v>101</v>
      </c>
      <c r="D65" s="221" t="s">
        <v>102</v>
      </c>
      <c r="E65" s="222"/>
      <c r="F65" s="222" t="s">
        <v>96</v>
      </c>
    </row>
    <row r="66" spans="1:7" ht="20" customHeight="1" x14ac:dyDescent="0.3">
      <c r="B66" s="1128"/>
      <c r="C66" s="1125"/>
      <c r="D66" s="221" t="s">
        <v>103</v>
      </c>
      <c r="E66" s="222"/>
      <c r="F66" s="222" t="s">
        <v>648</v>
      </c>
    </row>
    <row r="67" spans="1:7" ht="20" customHeight="1" x14ac:dyDescent="0.3">
      <c r="B67" s="1128"/>
      <c r="C67" s="1185" t="s">
        <v>104</v>
      </c>
      <c r="D67" s="221" t="s">
        <v>105</v>
      </c>
      <c r="E67" s="222" t="s">
        <v>95</v>
      </c>
      <c r="F67" s="222" t="s">
        <v>96</v>
      </c>
    </row>
    <row r="68" spans="1:7" ht="20" customHeight="1" x14ac:dyDescent="0.3">
      <c r="B68" s="1128"/>
      <c r="C68" s="1186"/>
      <c r="D68" s="221" t="s">
        <v>106</v>
      </c>
      <c r="E68" s="222" t="s">
        <v>95</v>
      </c>
      <c r="F68" s="222" t="s">
        <v>96</v>
      </c>
    </row>
    <row r="69" spans="1:7" ht="20" customHeight="1" x14ac:dyDescent="0.3">
      <c r="B69" s="1128"/>
      <c r="C69" s="1186"/>
      <c r="D69" s="221" t="s">
        <v>107</v>
      </c>
      <c r="E69" s="222" t="s">
        <v>95</v>
      </c>
      <c r="F69" s="222" t="s">
        <v>96</v>
      </c>
    </row>
    <row r="70" spans="1:7" ht="20" customHeight="1" x14ac:dyDescent="0.3">
      <c r="B70" s="1128"/>
      <c r="C70" s="1187"/>
      <c r="D70" s="221" t="s">
        <v>108</v>
      </c>
      <c r="E70" s="222" t="s">
        <v>95</v>
      </c>
      <c r="F70" s="222" t="s">
        <v>96</v>
      </c>
    </row>
    <row r="71" spans="1:7" ht="20" customHeight="1" x14ac:dyDescent="0.3">
      <c r="A71" s="162" t="s">
        <v>527</v>
      </c>
      <c r="G71" s="162" t="s">
        <v>527</v>
      </c>
    </row>
    <row r="72" spans="1:7" ht="20" customHeight="1" x14ac:dyDescent="0.3">
      <c r="B72" s="1154" t="s">
        <v>142</v>
      </c>
      <c r="C72" s="1154"/>
      <c r="D72" s="1154"/>
      <c r="E72" s="1154"/>
      <c r="F72" s="1154"/>
    </row>
    <row r="73" spans="1:7" ht="20" customHeight="1" x14ac:dyDescent="0.3">
      <c r="B73" s="1154"/>
      <c r="C73" s="1154"/>
      <c r="D73" s="1154"/>
      <c r="E73" s="1154"/>
      <c r="F73" s="1154"/>
    </row>
    <row r="74" spans="1:7" ht="20" customHeight="1" x14ac:dyDescent="0.3">
      <c r="B74" s="1173" t="s">
        <v>32</v>
      </c>
      <c r="C74" s="1173" t="s">
        <v>30</v>
      </c>
      <c r="D74" s="1173" t="s">
        <v>33</v>
      </c>
      <c r="E74" s="1152" t="s">
        <v>34</v>
      </c>
      <c r="F74" s="1152"/>
    </row>
    <row r="75" spans="1:7" ht="20" customHeight="1" x14ac:dyDescent="0.3">
      <c r="B75" s="1175"/>
      <c r="C75" s="1175"/>
      <c r="D75" s="1175"/>
      <c r="E75" s="216" t="s">
        <v>171</v>
      </c>
      <c r="F75" s="216" t="s">
        <v>639</v>
      </c>
    </row>
    <row r="76" spans="1:7" ht="20" customHeight="1" x14ac:dyDescent="0.3">
      <c r="B76" s="1152" t="s">
        <v>56</v>
      </c>
      <c r="C76" s="1172" t="s">
        <v>114</v>
      </c>
      <c r="D76" s="228" t="s">
        <v>57</v>
      </c>
      <c r="E76" s="225" t="s">
        <v>43</v>
      </c>
      <c r="F76" s="1179"/>
    </row>
    <row r="77" spans="1:7" ht="20" customHeight="1" x14ac:dyDescent="0.3">
      <c r="B77" s="1152"/>
      <c r="C77" s="1153"/>
      <c r="D77" s="228" t="s">
        <v>58</v>
      </c>
      <c r="E77" s="225" t="s">
        <v>43</v>
      </c>
      <c r="F77" s="1180"/>
    </row>
    <row r="78" spans="1:7" ht="20" customHeight="1" x14ac:dyDescent="0.3">
      <c r="B78" s="1152"/>
      <c r="C78" s="1153"/>
      <c r="D78" s="228" t="s">
        <v>59</v>
      </c>
      <c r="E78" s="225" t="s">
        <v>43</v>
      </c>
      <c r="F78" s="1180"/>
    </row>
    <row r="79" spans="1:7" ht="20" customHeight="1" x14ac:dyDescent="0.3">
      <c r="B79" s="1152"/>
      <c r="C79" s="1153"/>
      <c r="D79" s="228" t="s">
        <v>60</v>
      </c>
      <c r="E79" s="225" t="s">
        <v>43</v>
      </c>
      <c r="F79" s="1180"/>
    </row>
    <row r="80" spans="1:7" ht="20" customHeight="1" x14ac:dyDescent="0.3">
      <c r="B80" s="1152"/>
      <c r="C80" s="1153"/>
      <c r="D80" s="228" t="s">
        <v>61</v>
      </c>
      <c r="E80" s="225" t="s">
        <v>43</v>
      </c>
      <c r="F80" s="1181"/>
    </row>
    <row r="81" spans="2:6" ht="20" customHeight="1" x14ac:dyDescent="0.3">
      <c r="B81" s="1173" t="s">
        <v>86</v>
      </c>
      <c r="C81" s="1176" t="s">
        <v>114</v>
      </c>
      <c r="D81" s="228" t="s">
        <v>87</v>
      </c>
      <c r="E81" s="225" t="s">
        <v>66</v>
      </c>
      <c r="F81" s="1179"/>
    </row>
    <row r="82" spans="2:6" ht="20" customHeight="1" x14ac:dyDescent="0.3">
      <c r="B82" s="1174"/>
      <c r="C82" s="1177"/>
      <c r="D82" s="228" t="s">
        <v>88</v>
      </c>
      <c r="E82" s="225" t="s">
        <v>66</v>
      </c>
      <c r="F82" s="1180"/>
    </row>
    <row r="83" spans="2:6" ht="20" customHeight="1" x14ac:dyDescent="0.3">
      <c r="B83" s="1174"/>
      <c r="C83" s="1177"/>
      <c r="D83" s="228" t="s">
        <v>89</v>
      </c>
      <c r="E83" s="225" t="s">
        <v>66</v>
      </c>
      <c r="F83" s="1180"/>
    </row>
    <row r="84" spans="2:6" ht="20" customHeight="1" x14ac:dyDescent="0.3">
      <c r="B84" s="1174"/>
      <c r="C84" s="1177"/>
      <c r="D84" s="228" t="s">
        <v>90</v>
      </c>
      <c r="E84" s="225" t="s">
        <v>66</v>
      </c>
      <c r="F84" s="1181"/>
    </row>
    <row r="85" spans="2:6" ht="20" customHeight="1" x14ac:dyDescent="0.3">
      <c r="B85" s="1175"/>
      <c r="C85" s="1178"/>
      <c r="D85" s="228" t="s">
        <v>91</v>
      </c>
      <c r="E85" s="225" t="s">
        <v>66</v>
      </c>
      <c r="F85" s="225" t="s">
        <v>65</v>
      </c>
    </row>
    <row r="86" spans="2:6" ht="20" customHeight="1" x14ac:dyDescent="0.3">
      <c r="B86" s="1170" t="s">
        <v>109</v>
      </c>
      <c r="C86" s="1172" t="s">
        <v>50</v>
      </c>
      <c r="D86" s="228" t="s">
        <v>110</v>
      </c>
      <c r="E86" s="225"/>
      <c r="F86" s="226" t="s">
        <v>666</v>
      </c>
    </row>
    <row r="87" spans="2:6" ht="20" customHeight="1" x14ac:dyDescent="0.3">
      <c r="B87" s="1171"/>
      <c r="C87" s="1153"/>
      <c r="D87" s="228" t="s">
        <v>111</v>
      </c>
      <c r="E87" s="227"/>
      <c r="F87" s="225" t="s">
        <v>667</v>
      </c>
    </row>
  </sheetData>
  <mergeCells count="60">
    <mergeCell ref="D59:D60"/>
    <mergeCell ref="E59:F59"/>
    <mergeCell ref="B61:B63"/>
    <mergeCell ref="C61:C62"/>
    <mergeCell ref="C63:C64"/>
    <mergeCell ref="B64:B70"/>
    <mergeCell ref="C65:C66"/>
    <mergeCell ref="B35:F36"/>
    <mergeCell ref="B37:F37"/>
    <mergeCell ref="B38:B39"/>
    <mergeCell ref="C38:C39"/>
    <mergeCell ref="D38:D39"/>
    <mergeCell ref="E38:F38"/>
    <mergeCell ref="C10:F10"/>
    <mergeCell ref="C67:C70"/>
    <mergeCell ref="E74:F74"/>
    <mergeCell ref="B17:F18"/>
    <mergeCell ref="B19:F19"/>
    <mergeCell ref="B20:B21"/>
    <mergeCell ref="C20:C21"/>
    <mergeCell ref="D20:D21"/>
    <mergeCell ref="E20:F20"/>
    <mergeCell ref="B22:B29"/>
    <mergeCell ref="C22:C24"/>
    <mergeCell ref="C25:C29"/>
    <mergeCell ref="B30:B33"/>
    <mergeCell ref="C30:C33"/>
    <mergeCell ref="B74:B75"/>
    <mergeCell ref="C74:C75"/>
    <mergeCell ref="B2:F3"/>
    <mergeCell ref="B4:B7"/>
    <mergeCell ref="C4:F7"/>
    <mergeCell ref="B8:B9"/>
    <mergeCell ref="C8:F9"/>
    <mergeCell ref="B76:B80"/>
    <mergeCell ref="C76:C80"/>
    <mergeCell ref="F76:F80"/>
    <mergeCell ref="D74:D75"/>
    <mergeCell ref="B40:B51"/>
    <mergeCell ref="C40:C43"/>
    <mergeCell ref="C44:C48"/>
    <mergeCell ref="C49:C51"/>
    <mergeCell ref="B57:F58"/>
    <mergeCell ref="B72:F73"/>
    <mergeCell ref="B52:B53"/>
    <mergeCell ref="C52:C53"/>
    <mergeCell ref="B54:B55"/>
    <mergeCell ref="C54:C55"/>
    <mergeCell ref="B59:B60"/>
    <mergeCell ref="C59:C60"/>
    <mergeCell ref="B86:B87"/>
    <mergeCell ref="C86:C87"/>
    <mergeCell ref="B81:B85"/>
    <mergeCell ref="C81:C85"/>
    <mergeCell ref="F81:F84"/>
    <mergeCell ref="C13:F13"/>
    <mergeCell ref="B14:B15"/>
    <mergeCell ref="C14:F15"/>
    <mergeCell ref="C11:F11"/>
    <mergeCell ref="C12:F12"/>
  </mergeCells>
  <phoneticPr fontId="1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EADD0-350C-4C5B-88A3-DD4F923B34BD}">
  <dimension ref="A2:G76"/>
  <sheetViews>
    <sheetView workbookViewId="0">
      <selection activeCell="B2" sqref="B2:F3"/>
    </sheetView>
  </sheetViews>
  <sheetFormatPr defaultColWidth="9.1640625" defaultRowHeight="20" customHeight="1" x14ac:dyDescent="0.3"/>
  <cols>
    <col min="1" max="1" width="3.25" style="162" customWidth="1"/>
    <col min="2" max="2" width="20.6640625" style="5" customWidth="1"/>
    <col min="3" max="3" width="30.6640625" style="5" customWidth="1"/>
    <col min="4" max="4" width="30.6640625" style="218" customWidth="1"/>
    <col min="5" max="5" width="20.6640625" style="10" customWidth="1"/>
    <col min="6" max="6" width="20.6640625" style="9" customWidth="1"/>
    <col min="7" max="7" width="3.25" style="162" customWidth="1"/>
    <col min="8" max="16384" width="9.1640625" style="5"/>
  </cols>
  <sheetData>
    <row r="2" spans="2:6" ht="20" customHeight="1" x14ac:dyDescent="0.3">
      <c r="B2" s="1079" t="s">
        <v>116</v>
      </c>
      <c r="C2" s="1079"/>
      <c r="D2" s="1079"/>
      <c r="E2" s="1079"/>
      <c r="F2" s="1079"/>
    </row>
    <row r="3" spans="2:6" ht="20" customHeight="1" x14ac:dyDescent="0.3">
      <c r="B3" s="1079"/>
      <c r="C3" s="1079"/>
      <c r="D3" s="1079"/>
      <c r="E3" s="1079"/>
      <c r="F3" s="1079"/>
    </row>
    <row r="4" spans="2:6" ht="20" customHeight="1" x14ac:dyDescent="0.3">
      <c r="B4" s="1196" t="s">
        <v>117</v>
      </c>
      <c r="C4" s="1132" t="s">
        <v>118</v>
      </c>
      <c r="D4" s="1132"/>
      <c r="E4" s="1132"/>
      <c r="F4" s="1132"/>
    </row>
    <row r="5" spans="2:6" ht="20" customHeight="1" x14ac:dyDescent="0.3">
      <c r="B5" s="1196"/>
      <c r="C5" s="1132"/>
      <c r="D5" s="1132"/>
      <c r="E5" s="1132"/>
      <c r="F5" s="1132"/>
    </row>
    <row r="6" spans="2:6" ht="20" customHeight="1" x14ac:dyDescent="0.3">
      <c r="B6" s="1196"/>
      <c r="C6" s="1132"/>
      <c r="D6" s="1132"/>
      <c r="E6" s="1132"/>
      <c r="F6" s="1132"/>
    </row>
    <row r="7" spans="2:6" ht="20" customHeight="1" x14ac:dyDescent="0.3">
      <c r="B7" s="1196"/>
      <c r="C7" s="1132"/>
      <c r="D7" s="1132"/>
      <c r="E7" s="1132"/>
      <c r="F7" s="1132"/>
    </row>
    <row r="8" spans="2:6" ht="20" customHeight="1" x14ac:dyDescent="0.3">
      <c r="B8" s="1139" t="s">
        <v>119</v>
      </c>
      <c r="C8" s="1132" t="s">
        <v>819</v>
      </c>
      <c r="D8" s="1132"/>
      <c r="E8" s="1132"/>
      <c r="F8" s="1132"/>
    </row>
    <row r="9" spans="2:6" ht="20" customHeight="1" x14ac:dyDescent="0.3">
      <c r="B9" s="1139"/>
      <c r="C9" s="1132"/>
      <c r="D9" s="1132"/>
      <c r="E9" s="1132"/>
      <c r="F9" s="1132"/>
    </row>
    <row r="10" spans="2:6" ht="20" customHeight="1" x14ac:dyDescent="0.3">
      <c r="B10" s="1139"/>
      <c r="C10" s="1132"/>
      <c r="D10" s="1132"/>
      <c r="E10" s="1132"/>
      <c r="F10" s="1132"/>
    </row>
    <row r="11" spans="2:6" ht="20" customHeight="1" x14ac:dyDescent="0.3">
      <c r="B11" s="1139"/>
      <c r="C11" s="1132"/>
      <c r="D11" s="1132"/>
      <c r="E11" s="1132"/>
      <c r="F11" s="1132"/>
    </row>
    <row r="12" spans="2:6" ht="20" customHeight="1" x14ac:dyDescent="0.3">
      <c r="B12" s="217" t="s">
        <v>740</v>
      </c>
      <c r="C12" s="1132" t="s">
        <v>654</v>
      </c>
      <c r="D12" s="1132"/>
      <c r="E12" s="1132"/>
      <c r="F12" s="1132"/>
    </row>
    <row r="13" spans="2:6" ht="20" customHeight="1" x14ac:dyDescent="0.3">
      <c r="B13" s="217" t="s">
        <v>737</v>
      </c>
      <c r="C13" s="1199" t="s">
        <v>741</v>
      </c>
      <c r="D13" s="1200"/>
      <c r="E13" s="1200"/>
      <c r="F13" s="1201"/>
    </row>
    <row r="14" spans="2:6" ht="20" customHeight="1" x14ac:dyDescent="0.3">
      <c r="B14" s="217" t="s">
        <v>732</v>
      </c>
      <c r="C14" s="1132" t="s">
        <v>676</v>
      </c>
      <c r="D14" s="1132"/>
      <c r="E14" s="1132"/>
      <c r="F14" s="1132"/>
    </row>
    <row r="15" spans="2:6" ht="20" customHeight="1" x14ac:dyDescent="0.3">
      <c r="B15" s="217" t="s">
        <v>733</v>
      </c>
      <c r="C15" s="1132" t="s">
        <v>658</v>
      </c>
      <c r="D15" s="1132"/>
      <c r="E15" s="1132"/>
      <c r="F15" s="1132"/>
    </row>
    <row r="16" spans="2:6" ht="20" customHeight="1" x14ac:dyDescent="0.3">
      <c r="B16" s="217" t="s">
        <v>742</v>
      </c>
      <c r="C16" s="1132" t="s">
        <v>659</v>
      </c>
      <c r="D16" s="1132"/>
      <c r="E16" s="1132"/>
      <c r="F16" s="1132"/>
    </row>
    <row r="17" spans="1:7" ht="20" customHeight="1" x14ac:dyDescent="0.3">
      <c r="B17" s="217" t="s">
        <v>735</v>
      </c>
      <c r="C17" s="1132" t="s">
        <v>660</v>
      </c>
      <c r="D17" s="1132"/>
      <c r="E17" s="1132"/>
      <c r="F17" s="1132"/>
    </row>
    <row r="18" spans="1:7" ht="20" customHeight="1" x14ac:dyDescent="0.3">
      <c r="B18" s="1157" t="s">
        <v>661</v>
      </c>
      <c r="C18" s="1160" t="s">
        <v>738</v>
      </c>
      <c r="D18" s="1161"/>
      <c r="E18" s="1161"/>
      <c r="F18" s="1162"/>
    </row>
    <row r="19" spans="1:7" ht="20" customHeight="1" x14ac:dyDescent="0.3">
      <c r="B19" s="1159"/>
      <c r="C19" s="1163"/>
      <c r="D19" s="1164"/>
      <c r="E19" s="1164"/>
      <c r="F19" s="1165"/>
    </row>
    <row r="20" spans="1:7" ht="20" customHeight="1" x14ac:dyDescent="0.3">
      <c r="A20" s="162" t="s">
        <v>525</v>
      </c>
      <c r="G20" s="162" t="s">
        <v>526</v>
      </c>
    </row>
    <row r="21" spans="1:7" ht="20" customHeight="1" x14ac:dyDescent="0.3">
      <c r="B21" s="1197" t="s">
        <v>31</v>
      </c>
      <c r="C21" s="1197"/>
      <c r="D21" s="1197"/>
      <c r="E21" s="1197"/>
      <c r="F21" s="1197"/>
    </row>
    <row r="22" spans="1:7" ht="20" customHeight="1" x14ac:dyDescent="0.3">
      <c r="B22" s="1198"/>
      <c r="C22" s="1198"/>
      <c r="D22" s="1198"/>
      <c r="E22" s="1198"/>
      <c r="F22" s="1198"/>
    </row>
    <row r="23" spans="1:7" ht="20" customHeight="1" x14ac:dyDescent="0.3">
      <c r="B23" s="1155" t="s">
        <v>650</v>
      </c>
      <c r="C23" s="1156"/>
      <c r="D23" s="1156"/>
      <c r="E23" s="1156"/>
      <c r="F23" s="1156"/>
    </row>
    <row r="24" spans="1:7" ht="20" customHeight="1" x14ac:dyDescent="0.3">
      <c r="B24" s="1103" t="s">
        <v>32</v>
      </c>
      <c r="C24" s="1103" t="s">
        <v>30</v>
      </c>
      <c r="D24" s="1103" t="s">
        <v>33</v>
      </c>
      <c r="E24" s="1103" t="s">
        <v>34</v>
      </c>
      <c r="F24" s="1103"/>
    </row>
    <row r="25" spans="1:7" ht="20" customHeight="1" x14ac:dyDescent="0.3">
      <c r="B25" s="1103"/>
      <c r="C25" s="1103"/>
      <c r="D25" s="1103"/>
      <c r="E25" s="213" t="s">
        <v>149</v>
      </c>
      <c r="F25" s="213" t="s">
        <v>171</v>
      </c>
    </row>
    <row r="26" spans="1:7" ht="20" customHeight="1" x14ac:dyDescent="0.3">
      <c r="B26" s="1103" t="s">
        <v>35</v>
      </c>
      <c r="C26" s="1104" t="s">
        <v>50</v>
      </c>
      <c r="D26" s="1202" t="s">
        <v>677</v>
      </c>
      <c r="E26" s="6" t="s">
        <v>657</v>
      </c>
      <c r="F26" s="214" t="s">
        <v>38</v>
      </c>
    </row>
    <row r="27" spans="1:7" ht="20" customHeight="1" x14ac:dyDescent="0.3">
      <c r="B27" s="1103"/>
      <c r="C27" s="1104"/>
      <c r="D27" s="1202"/>
      <c r="E27" s="6" t="s">
        <v>656</v>
      </c>
      <c r="F27" s="214" t="s">
        <v>38</v>
      </c>
    </row>
    <row r="28" spans="1:7" ht="20" customHeight="1" x14ac:dyDescent="0.3">
      <c r="B28" s="1103"/>
      <c r="C28" s="1104"/>
      <c r="D28" s="1202"/>
      <c r="E28" s="6" t="s">
        <v>655</v>
      </c>
      <c r="F28" s="214" t="s">
        <v>38</v>
      </c>
    </row>
    <row r="29" spans="1:7" ht="20" customHeight="1" x14ac:dyDescent="0.3">
      <c r="B29" s="1103"/>
      <c r="C29" s="1104"/>
      <c r="D29" s="1203" t="s">
        <v>120</v>
      </c>
      <c r="E29" s="6" t="s">
        <v>663</v>
      </c>
      <c r="F29" s="6" t="s">
        <v>38</v>
      </c>
    </row>
    <row r="30" spans="1:7" ht="20" customHeight="1" x14ac:dyDescent="0.3">
      <c r="B30" s="1103"/>
      <c r="C30" s="1104"/>
      <c r="D30" s="1204"/>
      <c r="E30" s="6" t="s">
        <v>662</v>
      </c>
      <c r="F30" s="6" t="s">
        <v>38</v>
      </c>
    </row>
    <row r="31" spans="1:7" ht="20" customHeight="1" x14ac:dyDescent="0.3">
      <c r="B31" s="1103"/>
      <c r="C31" s="1104"/>
      <c r="D31" s="1205"/>
      <c r="E31" s="6" t="s">
        <v>655</v>
      </c>
      <c r="F31" s="6" t="s">
        <v>38</v>
      </c>
    </row>
    <row r="32" spans="1:7" ht="20" customHeight="1" x14ac:dyDescent="0.3">
      <c r="B32" s="1103"/>
      <c r="C32" s="1104"/>
      <c r="D32" s="214" t="s">
        <v>46</v>
      </c>
      <c r="E32" s="214" t="s">
        <v>47</v>
      </c>
      <c r="F32" s="214" t="s">
        <v>38</v>
      </c>
    </row>
    <row r="33" spans="1:7" ht="20" customHeight="1" x14ac:dyDescent="0.3">
      <c r="B33" s="1103" t="s">
        <v>49</v>
      </c>
      <c r="C33" s="1104" t="s">
        <v>50</v>
      </c>
      <c r="D33" s="214" t="s">
        <v>51</v>
      </c>
      <c r="E33" s="214" t="s">
        <v>52</v>
      </c>
      <c r="F33" s="214"/>
    </row>
    <row r="34" spans="1:7" ht="20" customHeight="1" x14ac:dyDescent="0.3">
      <c r="B34" s="1103"/>
      <c r="C34" s="1104"/>
      <c r="D34" s="214" t="s">
        <v>121</v>
      </c>
      <c r="E34" s="214" t="s">
        <v>52</v>
      </c>
      <c r="F34" s="214"/>
    </row>
    <row r="35" spans="1:7" ht="20" customHeight="1" x14ac:dyDescent="0.3">
      <c r="B35" s="1103"/>
      <c r="C35" s="1104"/>
      <c r="D35" s="214" t="s">
        <v>678</v>
      </c>
      <c r="E35" s="214" t="s">
        <v>52</v>
      </c>
      <c r="F35" s="214" t="s">
        <v>38</v>
      </c>
    </row>
    <row r="36" spans="1:7" ht="20" customHeight="1" x14ac:dyDescent="0.3">
      <c r="B36" s="1103" t="s">
        <v>56</v>
      </c>
      <c r="C36" s="1104" t="s">
        <v>50</v>
      </c>
      <c r="D36" s="214" t="s">
        <v>57</v>
      </c>
      <c r="E36" s="214"/>
      <c r="F36" s="214" t="s">
        <v>640</v>
      </c>
    </row>
    <row r="37" spans="1:7" ht="20" customHeight="1" x14ac:dyDescent="0.3">
      <c r="B37" s="1103"/>
      <c r="C37" s="1104"/>
      <c r="D37" s="214" t="s">
        <v>122</v>
      </c>
      <c r="E37" s="214"/>
      <c r="F37" s="214" t="s">
        <v>640</v>
      </c>
    </row>
    <row r="38" spans="1:7" ht="20" customHeight="1" x14ac:dyDescent="0.3">
      <c r="B38" s="1103"/>
      <c r="C38" s="1104"/>
      <c r="D38" s="214" t="s">
        <v>59</v>
      </c>
      <c r="E38" s="214"/>
      <c r="F38" s="214" t="s">
        <v>640</v>
      </c>
    </row>
    <row r="39" spans="1:7" ht="20" customHeight="1" x14ac:dyDescent="0.3">
      <c r="A39" s="162" t="s">
        <v>527</v>
      </c>
      <c r="B39" s="21"/>
      <c r="C39" s="21"/>
      <c r="D39" s="21"/>
      <c r="E39" s="223"/>
      <c r="F39" s="223"/>
      <c r="G39" s="162" t="s">
        <v>527</v>
      </c>
    </row>
    <row r="40" spans="1:7" ht="20" customHeight="1" x14ac:dyDescent="0.3">
      <c r="B40" s="1110" t="s">
        <v>62</v>
      </c>
      <c r="C40" s="1110"/>
      <c r="D40" s="1110"/>
      <c r="E40" s="1110"/>
      <c r="F40" s="1110"/>
    </row>
    <row r="41" spans="1:7" ht="20" customHeight="1" x14ac:dyDescent="0.3">
      <c r="B41" s="1111"/>
      <c r="C41" s="1111"/>
      <c r="D41" s="1111"/>
      <c r="E41" s="1111"/>
      <c r="F41" s="1111"/>
    </row>
    <row r="42" spans="1:7" ht="20" customHeight="1" x14ac:dyDescent="0.3">
      <c r="B42" s="1112" t="s">
        <v>651</v>
      </c>
      <c r="C42" s="1112"/>
      <c r="D42" s="1112"/>
      <c r="E42" s="1112"/>
      <c r="F42" s="1112"/>
    </row>
    <row r="43" spans="1:7" ht="20" customHeight="1" x14ac:dyDescent="0.3">
      <c r="B43" s="1115" t="s">
        <v>32</v>
      </c>
      <c r="C43" s="1115" t="s">
        <v>30</v>
      </c>
      <c r="D43" s="1115" t="s">
        <v>33</v>
      </c>
      <c r="E43" s="1115" t="s">
        <v>34</v>
      </c>
      <c r="F43" s="1115"/>
    </row>
    <row r="44" spans="1:7" ht="20" customHeight="1" x14ac:dyDescent="0.3">
      <c r="B44" s="1115"/>
      <c r="C44" s="1115"/>
      <c r="D44" s="1115"/>
      <c r="E44" s="212" t="s">
        <v>149</v>
      </c>
      <c r="F44" s="212" t="s">
        <v>171</v>
      </c>
    </row>
    <row r="45" spans="1:7" ht="20" customHeight="1" x14ac:dyDescent="0.3">
      <c r="A45" s="162" t="s">
        <v>573</v>
      </c>
      <c r="B45" s="1115" t="s">
        <v>63</v>
      </c>
      <c r="C45" s="1116" t="s">
        <v>652</v>
      </c>
      <c r="D45" s="211" t="s">
        <v>123</v>
      </c>
      <c r="E45" s="211" t="s">
        <v>641</v>
      </c>
      <c r="F45" s="211" t="s">
        <v>66</v>
      </c>
      <c r="G45" s="162" t="s">
        <v>573</v>
      </c>
    </row>
    <row r="46" spans="1:7" ht="20" customHeight="1" x14ac:dyDescent="0.3">
      <c r="A46" s="162" t="s">
        <v>574</v>
      </c>
      <c r="B46" s="1115"/>
      <c r="C46" s="1116"/>
      <c r="D46" s="211" t="s">
        <v>124</v>
      </c>
      <c r="E46" s="211" t="s">
        <v>641</v>
      </c>
      <c r="F46" s="211" t="s">
        <v>66</v>
      </c>
      <c r="G46" s="162" t="s">
        <v>574</v>
      </c>
    </row>
    <row r="47" spans="1:7" ht="20" customHeight="1" x14ac:dyDescent="0.3">
      <c r="A47" s="162" t="s">
        <v>575</v>
      </c>
      <c r="B47" s="1115"/>
      <c r="C47" s="1116"/>
      <c r="D47" s="211" t="s">
        <v>679</v>
      </c>
      <c r="E47" s="211" t="s">
        <v>69</v>
      </c>
      <c r="F47" s="211"/>
      <c r="G47" s="162" t="s">
        <v>575</v>
      </c>
    </row>
    <row r="48" spans="1:7" ht="20" customHeight="1" x14ac:dyDescent="0.3">
      <c r="A48" s="162" t="s">
        <v>575</v>
      </c>
      <c r="B48" s="1115"/>
      <c r="C48" s="1116" t="s">
        <v>680</v>
      </c>
      <c r="D48" s="211" t="s">
        <v>681</v>
      </c>
      <c r="E48" s="211" t="s">
        <v>72</v>
      </c>
      <c r="F48" s="211"/>
      <c r="G48" s="162" t="s">
        <v>575</v>
      </c>
    </row>
    <row r="49" spans="1:7" ht="20" customHeight="1" x14ac:dyDescent="0.3">
      <c r="B49" s="1115"/>
      <c r="C49" s="1116"/>
      <c r="D49" s="211" t="s">
        <v>682</v>
      </c>
      <c r="E49" s="211" t="s">
        <v>644</v>
      </c>
      <c r="F49" s="211"/>
    </row>
    <row r="50" spans="1:7" ht="20" customHeight="1" x14ac:dyDescent="0.3">
      <c r="B50" s="1115"/>
      <c r="C50" s="1116"/>
      <c r="D50" s="211" t="s">
        <v>683</v>
      </c>
      <c r="E50" s="211" t="s">
        <v>644</v>
      </c>
      <c r="F50" s="211" t="s">
        <v>66</v>
      </c>
    </row>
    <row r="51" spans="1:7" ht="20" customHeight="1" x14ac:dyDescent="0.3">
      <c r="B51" s="1115"/>
      <c r="C51" s="1116"/>
      <c r="D51" s="211" t="s">
        <v>684</v>
      </c>
      <c r="E51" s="211" t="s">
        <v>644</v>
      </c>
      <c r="F51" s="211" t="s">
        <v>66</v>
      </c>
    </row>
    <row r="52" spans="1:7" ht="20" customHeight="1" x14ac:dyDescent="0.3">
      <c r="B52" s="1115"/>
      <c r="C52" s="1116"/>
      <c r="D52" s="211" t="s">
        <v>642</v>
      </c>
      <c r="E52" s="211" t="s">
        <v>644</v>
      </c>
      <c r="F52" s="211" t="s">
        <v>66</v>
      </c>
    </row>
    <row r="53" spans="1:7" ht="20" customHeight="1" x14ac:dyDescent="0.3">
      <c r="B53" s="1115"/>
      <c r="C53" s="1116" t="s">
        <v>685</v>
      </c>
      <c r="D53" s="211" t="s">
        <v>686</v>
      </c>
      <c r="E53" s="211" t="s">
        <v>637</v>
      </c>
      <c r="F53" s="211" t="s">
        <v>66</v>
      </c>
    </row>
    <row r="54" spans="1:7" ht="20" customHeight="1" x14ac:dyDescent="0.3">
      <c r="B54" s="1115"/>
      <c r="C54" s="1116"/>
      <c r="D54" s="211" t="s">
        <v>687</v>
      </c>
      <c r="E54" s="211" t="s">
        <v>637</v>
      </c>
      <c r="F54" s="211" t="s">
        <v>66</v>
      </c>
    </row>
    <row r="55" spans="1:7" ht="20" customHeight="1" x14ac:dyDescent="0.3">
      <c r="B55" s="1115"/>
      <c r="C55" s="1116"/>
      <c r="D55" s="211" t="s">
        <v>688</v>
      </c>
      <c r="E55" s="211" t="s">
        <v>637</v>
      </c>
      <c r="F55" s="211"/>
    </row>
    <row r="56" spans="1:7" ht="20" customHeight="1" x14ac:dyDescent="0.3">
      <c r="B56" s="1115" t="s">
        <v>79</v>
      </c>
      <c r="C56" s="1116" t="s">
        <v>645</v>
      </c>
      <c r="D56" s="211" t="s">
        <v>125</v>
      </c>
      <c r="E56" s="211" t="s">
        <v>638</v>
      </c>
      <c r="F56" s="211" t="s">
        <v>66</v>
      </c>
    </row>
    <row r="57" spans="1:7" ht="20" customHeight="1" x14ac:dyDescent="0.3">
      <c r="B57" s="1115"/>
      <c r="C57" s="1116"/>
      <c r="D57" s="211" t="s">
        <v>126</v>
      </c>
      <c r="E57" s="211" t="s">
        <v>65</v>
      </c>
      <c r="F57" s="211"/>
    </row>
    <row r="58" spans="1:7" ht="20" customHeight="1" x14ac:dyDescent="0.3">
      <c r="B58" s="1115" t="s">
        <v>82</v>
      </c>
      <c r="C58" s="1116" t="s">
        <v>645</v>
      </c>
      <c r="D58" s="211" t="s">
        <v>127</v>
      </c>
      <c r="E58" s="211" t="s">
        <v>84</v>
      </c>
      <c r="F58" s="211"/>
    </row>
    <row r="59" spans="1:7" ht="20" customHeight="1" x14ac:dyDescent="0.3">
      <c r="B59" s="1115"/>
      <c r="C59" s="1116"/>
      <c r="D59" s="211" t="s">
        <v>128</v>
      </c>
      <c r="E59" s="211" t="s">
        <v>84</v>
      </c>
      <c r="F59" s="211" t="s">
        <v>38</v>
      </c>
    </row>
    <row r="60" spans="1:7" ht="20" customHeight="1" x14ac:dyDescent="0.3">
      <c r="B60" s="1115" t="s">
        <v>86</v>
      </c>
      <c r="C60" s="1116" t="s">
        <v>645</v>
      </c>
      <c r="D60" s="211" t="s">
        <v>129</v>
      </c>
      <c r="E60" s="211"/>
      <c r="F60" s="211" t="s">
        <v>66</v>
      </c>
    </row>
    <row r="61" spans="1:7" ht="20" customHeight="1" x14ac:dyDescent="0.3">
      <c r="B61" s="1115"/>
      <c r="C61" s="1116"/>
      <c r="D61" s="211" t="s">
        <v>130</v>
      </c>
      <c r="E61" s="211"/>
      <c r="F61" s="211" t="s">
        <v>66</v>
      </c>
    </row>
    <row r="62" spans="1:7" ht="20" customHeight="1" x14ac:dyDescent="0.3">
      <c r="B62" s="1115"/>
      <c r="C62" s="1116"/>
      <c r="D62" s="211" t="s">
        <v>131</v>
      </c>
      <c r="E62" s="211" t="s">
        <v>646</v>
      </c>
      <c r="F62" s="211" t="s">
        <v>66</v>
      </c>
    </row>
    <row r="63" spans="1:7" ht="20" customHeight="1" x14ac:dyDescent="0.3">
      <c r="A63" s="162" t="s">
        <v>525</v>
      </c>
      <c r="B63" s="21"/>
      <c r="C63" s="21"/>
      <c r="D63" s="21"/>
      <c r="E63" s="223"/>
      <c r="F63" s="223"/>
      <c r="G63" s="162" t="s">
        <v>526</v>
      </c>
    </row>
    <row r="64" spans="1:7" ht="20" customHeight="1" x14ac:dyDescent="0.3">
      <c r="B64" s="1105" t="s">
        <v>92</v>
      </c>
      <c r="C64" s="1105"/>
      <c r="D64" s="1105"/>
      <c r="E64" s="1105"/>
      <c r="F64" s="1105"/>
    </row>
    <row r="65" spans="1:7" ht="20" customHeight="1" x14ac:dyDescent="0.3">
      <c r="B65" s="1105"/>
      <c r="C65" s="1105"/>
      <c r="D65" s="1105"/>
      <c r="E65" s="1105"/>
      <c r="F65" s="1105"/>
    </row>
    <row r="66" spans="1:7" ht="20" customHeight="1" x14ac:dyDescent="0.3">
      <c r="B66" s="1108" t="s">
        <v>32</v>
      </c>
      <c r="C66" s="1108" t="s">
        <v>30</v>
      </c>
      <c r="D66" s="1108" t="s">
        <v>33</v>
      </c>
      <c r="E66" s="1108" t="s">
        <v>34</v>
      </c>
      <c r="F66" s="1108"/>
    </row>
    <row r="67" spans="1:7" ht="20" customHeight="1" x14ac:dyDescent="0.3">
      <c r="B67" s="1108"/>
      <c r="C67" s="1108"/>
      <c r="D67" s="1108"/>
      <c r="E67" s="215" t="s">
        <v>183</v>
      </c>
      <c r="F67" s="215" t="s">
        <v>647</v>
      </c>
    </row>
    <row r="68" spans="1:7" ht="20" customHeight="1" x14ac:dyDescent="0.3">
      <c r="B68" s="1146" t="s">
        <v>93</v>
      </c>
      <c r="C68" s="1126" t="s">
        <v>673</v>
      </c>
      <c r="D68" s="222" t="s">
        <v>753</v>
      </c>
      <c r="E68" s="222" t="s">
        <v>95</v>
      </c>
      <c r="F68" s="222" t="s">
        <v>96</v>
      </c>
    </row>
    <row r="69" spans="1:7" ht="20" customHeight="1" x14ac:dyDescent="0.3">
      <c r="B69" s="1146"/>
      <c r="C69" s="1126"/>
      <c r="D69" s="222" t="s">
        <v>754</v>
      </c>
      <c r="E69" s="222" t="s">
        <v>95</v>
      </c>
      <c r="F69" s="222" t="s">
        <v>96</v>
      </c>
    </row>
    <row r="70" spans="1:7" ht="20" customHeight="1" x14ac:dyDescent="0.3">
      <c r="B70" s="1193"/>
      <c r="C70" s="1126" t="s">
        <v>674</v>
      </c>
      <c r="D70" s="222" t="s">
        <v>132</v>
      </c>
      <c r="E70" s="222" t="s">
        <v>95</v>
      </c>
      <c r="F70" s="222" t="s">
        <v>96</v>
      </c>
    </row>
    <row r="71" spans="1:7" ht="20" customHeight="1" x14ac:dyDescent="0.3">
      <c r="B71" s="1194" t="s">
        <v>133</v>
      </c>
      <c r="C71" s="1126"/>
      <c r="D71" s="222" t="s">
        <v>134</v>
      </c>
      <c r="E71" s="222" t="s">
        <v>95</v>
      </c>
      <c r="F71" s="222" t="s">
        <v>96</v>
      </c>
    </row>
    <row r="72" spans="1:7" ht="20" customHeight="1" x14ac:dyDescent="0.3">
      <c r="B72" s="1195"/>
      <c r="C72" s="1126" t="s">
        <v>653</v>
      </c>
      <c r="D72" s="222" t="s">
        <v>135</v>
      </c>
      <c r="E72" s="222"/>
      <c r="F72" s="222" t="s">
        <v>648</v>
      </c>
    </row>
    <row r="73" spans="1:7" ht="20" customHeight="1" x14ac:dyDescent="0.3">
      <c r="B73" s="1195"/>
      <c r="C73" s="1126"/>
      <c r="D73" s="222" t="s">
        <v>136</v>
      </c>
      <c r="E73" s="222"/>
      <c r="F73" s="222" t="s">
        <v>649</v>
      </c>
    </row>
    <row r="74" spans="1:7" ht="20" customHeight="1" x14ac:dyDescent="0.3">
      <c r="B74" s="1124" t="s">
        <v>109</v>
      </c>
      <c r="C74" s="1126" t="s">
        <v>50</v>
      </c>
      <c r="D74" s="222" t="s">
        <v>110</v>
      </c>
      <c r="E74" s="222" t="s">
        <v>664</v>
      </c>
      <c r="F74" s="222"/>
    </row>
    <row r="75" spans="1:7" ht="20" customHeight="1" x14ac:dyDescent="0.3">
      <c r="B75" s="1124"/>
      <c r="C75" s="1126"/>
      <c r="D75" s="222" t="s">
        <v>111</v>
      </c>
      <c r="E75" s="222" t="s">
        <v>665</v>
      </c>
      <c r="F75" s="222" t="s">
        <v>112</v>
      </c>
    </row>
    <row r="76" spans="1:7" ht="20" customHeight="1" x14ac:dyDescent="0.3">
      <c r="A76" s="162" t="s">
        <v>527</v>
      </c>
      <c r="G76" s="162" t="s">
        <v>527</v>
      </c>
    </row>
  </sheetData>
  <mergeCells count="55">
    <mergeCell ref="B66:B67"/>
    <mergeCell ref="C66:C67"/>
    <mergeCell ref="D66:D67"/>
    <mergeCell ref="E66:F66"/>
    <mergeCell ref="B60:B62"/>
    <mergeCell ref="C60:C62"/>
    <mergeCell ref="B64:F65"/>
    <mergeCell ref="B36:B38"/>
    <mergeCell ref="C36:C38"/>
    <mergeCell ref="D26:D28"/>
    <mergeCell ref="D29:D31"/>
    <mergeCell ref="B24:B25"/>
    <mergeCell ref="C24:C25"/>
    <mergeCell ref="D24:D25"/>
    <mergeCell ref="B40:F41"/>
    <mergeCell ref="B42:F42"/>
    <mergeCell ref="B56:B57"/>
    <mergeCell ref="C56:C57"/>
    <mergeCell ref="C53:C55"/>
    <mergeCell ref="E43:F43"/>
    <mergeCell ref="D43:D44"/>
    <mergeCell ref="B45:B55"/>
    <mergeCell ref="C45:C47"/>
    <mergeCell ref="C48:C52"/>
    <mergeCell ref="B23:F23"/>
    <mergeCell ref="C12:F12"/>
    <mergeCell ref="B2:F3"/>
    <mergeCell ref="B4:B7"/>
    <mergeCell ref="C4:F7"/>
    <mergeCell ref="B8:B11"/>
    <mergeCell ref="C8:F11"/>
    <mergeCell ref="C14:F14"/>
    <mergeCell ref="C15:F15"/>
    <mergeCell ref="C16:F16"/>
    <mergeCell ref="C17:F17"/>
    <mergeCell ref="B21:F22"/>
    <mergeCell ref="C13:F13"/>
    <mergeCell ref="B18:B19"/>
    <mergeCell ref="C18:F19"/>
    <mergeCell ref="E24:F24"/>
    <mergeCell ref="B74:B75"/>
    <mergeCell ref="C74:C75"/>
    <mergeCell ref="B33:B35"/>
    <mergeCell ref="C33:C35"/>
    <mergeCell ref="B26:B32"/>
    <mergeCell ref="C26:C32"/>
    <mergeCell ref="B58:B59"/>
    <mergeCell ref="C58:C59"/>
    <mergeCell ref="B43:B44"/>
    <mergeCell ref="C43:C44"/>
    <mergeCell ref="B68:B70"/>
    <mergeCell ref="C68:C69"/>
    <mergeCell ref="C70:C71"/>
    <mergeCell ref="B71:B73"/>
    <mergeCell ref="C72:C73"/>
  </mergeCells>
  <phoneticPr fontId="1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159BB5-494B-49B3-9584-837B477BAE85}">
  <dimension ref="B2:G15"/>
  <sheetViews>
    <sheetView workbookViewId="0">
      <selection activeCell="D7" sqref="D7:D15"/>
    </sheetView>
  </sheetViews>
  <sheetFormatPr defaultColWidth="9.1640625" defaultRowHeight="20" customHeight="1" x14ac:dyDescent="0.3"/>
  <cols>
    <col min="1" max="2" width="9.1640625" style="33"/>
    <col min="3" max="3" width="40.6640625" style="33" customWidth="1"/>
    <col min="4" max="5" width="14.25" style="33" customWidth="1"/>
    <col min="6" max="6" width="18.1640625" style="33" customWidth="1"/>
    <col min="7" max="7" width="11.58203125" style="33" customWidth="1"/>
    <col min="8" max="16384" width="9.1640625" style="33"/>
  </cols>
  <sheetData>
    <row r="2" spans="2:7" ht="20" customHeight="1" x14ac:dyDescent="0.3">
      <c r="B2" s="1206" t="s">
        <v>820</v>
      </c>
      <c r="C2" s="1206"/>
      <c r="D2" s="1206"/>
      <c r="E2" s="1206"/>
      <c r="F2" s="1206"/>
      <c r="G2" s="1206"/>
    </row>
    <row r="3" spans="2:7" ht="20" customHeight="1" x14ac:dyDescent="0.3">
      <c r="B3" s="1207"/>
      <c r="C3" s="1207"/>
      <c r="D3" s="1207"/>
      <c r="E3" s="1207"/>
      <c r="F3" s="1207"/>
      <c r="G3" s="1207"/>
    </row>
    <row r="4" spans="2:7" ht="20" customHeight="1" x14ac:dyDescent="0.3">
      <c r="B4" s="1210" t="s">
        <v>848</v>
      </c>
      <c r="C4" s="1211"/>
      <c r="D4" s="1211"/>
      <c r="E4" s="1211"/>
      <c r="F4" s="1211"/>
      <c r="G4" s="1212"/>
    </row>
    <row r="5" spans="2:7" ht="20" customHeight="1" x14ac:dyDescent="0.3">
      <c r="B5" s="1210" t="s">
        <v>847</v>
      </c>
      <c r="C5" s="1211"/>
      <c r="D5" s="1211"/>
      <c r="E5" s="1211"/>
      <c r="F5" s="1211"/>
      <c r="G5" s="1212"/>
    </row>
    <row r="6" spans="2:7" ht="20" customHeight="1" x14ac:dyDescent="0.3">
      <c r="B6" s="245" t="s">
        <v>821</v>
      </c>
      <c r="C6" s="245" t="s">
        <v>822</v>
      </c>
      <c r="D6" s="250" t="s">
        <v>823</v>
      </c>
      <c r="E6" s="250" t="s">
        <v>824</v>
      </c>
      <c r="F6" s="245" t="s">
        <v>825</v>
      </c>
      <c r="G6" s="245" t="s">
        <v>826</v>
      </c>
    </row>
    <row r="7" spans="2:7" ht="20" customHeight="1" x14ac:dyDescent="0.3">
      <c r="B7" s="246" t="s">
        <v>827</v>
      </c>
      <c r="C7" s="246" t="s">
        <v>828</v>
      </c>
      <c r="D7" s="1208">
        <v>50</v>
      </c>
      <c r="E7" s="1209">
        <v>10</v>
      </c>
      <c r="F7" s="247">
        <f>D7/(1-0.02*E7)</f>
        <v>62.5</v>
      </c>
      <c r="G7" s="248"/>
    </row>
    <row r="8" spans="2:7" ht="20" customHeight="1" x14ac:dyDescent="0.3">
      <c r="B8" s="246" t="s">
        <v>829</v>
      </c>
      <c r="C8" s="246" t="s">
        <v>830</v>
      </c>
      <c r="D8" s="1208"/>
      <c r="E8" s="1209"/>
      <c r="F8" s="247">
        <f>(E7*0.0328+0.9849)*D7</f>
        <v>65.644999999999996</v>
      </c>
      <c r="G8" s="248" t="s">
        <v>831</v>
      </c>
    </row>
    <row r="9" spans="2:7" ht="20" customHeight="1" x14ac:dyDescent="0.3">
      <c r="B9" s="246" t="s">
        <v>832</v>
      </c>
      <c r="C9" s="246" t="s">
        <v>833</v>
      </c>
      <c r="D9" s="1208"/>
      <c r="E9" s="1209"/>
      <c r="F9" s="247">
        <f>D7/(1.0278-0.0278*E7)</f>
        <v>66.684449186449712</v>
      </c>
      <c r="G9" s="248" t="s">
        <v>831</v>
      </c>
    </row>
    <row r="10" spans="2:7" ht="20" customHeight="1" x14ac:dyDescent="0.3">
      <c r="B10" s="246" t="s">
        <v>834</v>
      </c>
      <c r="C10" s="246" t="s">
        <v>835</v>
      </c>
      <c r="D10" s="1208"/>
      <c r="E10" s="1209"/>
      <c r="F10" s="247">
        <f>D7/(1.013-0.0267123*E7)</f>
        <v>67.035181403904403</v>
      </c>
      <c r="G10" s="248" t="s">
        <v>831</v>
      </c>
    </row>
    <row r="11" spans="2:7" ht="20" customHeight="1" x14ac:dyDescent="0.3">
      <c r="B11" s="246" t="s">
        <v>836</v>
      </c>
      <c r="C11" s="246" t="s">
        <v>837</v>
      </c>
      <c r="D11" s="1208"/>
      <c r="E11" s="1209"/>
      <c r="F11" s="247">
        <f>E7^0.1*D7</f>
        <v>62.946270589708362</v>
      </c>
      <c r="G11" s="248" t="s">
        <v>838</v>
      </c>
    </row>
    <row r="12" spans="2:7" ht="20" customHeight="1" x14ac:dyDescent="0.3">
      <c r="B12" s="246" t="s">
        <v>839</v>
      </c>
      <c r="C12" s="246" t="s">
        <v>840</v>
      </c>
      <c r="D12" s="1208"/>
      <c r="E12" s="1209"/>
      <c r="F12" s="247">
        <f>D7/(0.522+0.419*EXP(-0.055*E7))</f>
        <v>65.467136713765754</v>
      </c>
      <c r="G12" s="248"/>
    </row>
    <row r="13" spans="2:7" ht="20" customHeight="1" x14ac:dyDescent="0.3">
      <c r="B13" s="246" t="s">
        <v>841</v>
      </c>
      <c r="C13" s="246" t="s">
        <v>842</v>
      </c>
      <c r="D13" s="1208"/>
      <c r="E13" s="1209"/>
      <c r="F13" s="247">
        <f>0.025*D7*E7+D7</f>
        <v>62.5</v>
      </c>
      <c r="G13" s="248"/>
    </row>
    <row r="14" spans="2:7" ht="20" customHeight="1" x14ac:dyDescent="0.3">
      <c r="B14" s="246" t="s">
        <v>843</v>
      </c>
      <c r="C14" s="246" t="s">
        <v>844</v>
      </c>
      <c r="D14" s="1208"/>
      <c r="E14" s="1209"/>
      <c r="F14" s="249">
        <f>D7/(0.488+0.538*EXP(-0.075*E7))</f>
        <v>67.373349740842684</v>
      </c>
      <c r="G14" s="248"/>
    </row>
    <row r="15" spans="2:7" ht="20" customHeight="1" x14ac:dyDescent="0.3">
      <c r="B15" s="246" t="s">
        <v>845</v>
      </c>
      <c r="C15" s="246" t="s">
        <v>846</v>
      </c>
      <c r="D15" s="1208"/>
      <c r="E15" s="1209"/>
      <c r="F15" s="247">
        <f>(E7*0.0333)*D7+D7</f>
        <v>66.650000000000006</v>
      </c>
      <c r="G15" s="248"/>
    </row>
  </sheetData>
  <mergeCells count="5">
    <mergeCell ref="B2:G3"/>
    <mergeCell ref="D7:D15"/>
    <mergeCell ref="E7:E15"/>
    <mergeCell ref="B4:G4"/>
    <mergeCell ref="B5:G5"/>
  </mergeCells>
  <phoneticPr fontId="1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905CA-DB5B-4FD6-8B1B-223078CFDA0B}">
  <dimension ref="A221"/>
  <sheetViews>
    <sheetView showGridLines="0" zoomScale="50" zoomScaleNormal="50" workbookViewId="0"/>
  </sheetViews>
  <sheetFormatPr defaultRowHeight="14" x14ac:dyDescent="0.3"/>
  <sheetData>
    <row r="221" spans="1:1" x14ac:dyDescent="0.3">
      <c r="A221" s="231" t="s">
        <v>717</v>
      </c>
    </row>
  </sheetData>
  <phoneticPr fontId="1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77C6F-ED03-4920-B944-D37E4C57D3C1}">
  <dimension ref="A87"/>
  <sheetViews>
    <sheetView showGridLines="0" zoomScale="50" zoomScaleNormal="50" workbookViewId="0"/>
  </sheetViews>
  <sheetFormatPr defaultRowHeight="14" x14ac:dyDescent="0.3"/>
  <sheetData>
    <row r="87" spans="1:1" x14ac:dyDescent="0.3">
      <c r="A87" s="231" t="s">
        <v>717</v>
      </c>
    </row>
  </sheetData>
  <phoneticPr fontId="1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2393B6-BEC0-4F5D-8064-33729312CEE5}">
  <dimension ref="A1:O126"/>
  <sheetViews>
    <sheetView workbookViewId="0">
      <selection activeCell="B2" sqref="B2:J3"/>
    </sheetView>
  </sheetViews>
  <sheetFormatPr defaultColWidth="13.75" defaultRowHeight="14" x14ac:dyDescent="0.3"/>
  <cols>
    <col min="1" max="1" width="2.75" style="163" customWidth="1"/>
    <col min="2" max="3" width="10.6640625" style="12" customWidth="1"/>
    <col min="4" max="4" width="22.6640625" style="12" customWidth="1"/>
    <col min="5" max="10" width="17.6640625" style="12" customWidth="1"/>
    <col min="11" max="11" width="2.75" style="163" customWidth="1"/>
    <col min="12" max="16384" width="13.75" style="12"/>
  </cols>
  <sheetData>
    <row r="1" spans="1:11" ht="14.5" thickBot="1" x14ac:dyDescent="0.35"/>
    <row r="2" spans="1:11" ht="17.149999999999999" customHeight="1" x14ac:dyDescent="0.3">
      <c r="B2" s="1218" t="s">
        <v>706</v>
      </c>
      <c r="C2" s="1219"/>
      <c r="D2" s="1219"/>
      <c r="E2" s="1219"/>
      <c r="F2" s="1219"/>
      <c r="G2" s="1219"/>
      <c r="H2" s="1220"/>
      <c r="I2" s="1220"/>
      <c r="J2" s="1221"/>
    </row>
    <row r="3" spans="1:11" ht="17.149999999999999" customHeight="1" x14ac:dyDescent="0.3">
      <c r="B3" s="1222"/>
      <c r="C3" s="1223"/>
      <c r="D3" s="1223"/>
      <c r="E3" s="1223"/>
      <c r="F3" s="1223"/>
      <c r="G3" s="1223"/>
      <c r="H3" s="1224"/>
      <c r="I3" s="1224"/>
      <c r="J3" s="1225"/>
    </row>
    <row r="4" spans="1:11" ht="17.149999999999999" customHeight="1" x14ac:dyDescent="0.3">
      <c r="B4" s="1226" t="s">
        <v>725</v>
      </c>
      <c r="C4" s="1227"/>
      <c r="D4" s="1228" t="s">
        <v>724</v>
      </c>
      <c r="E4" s="1229"/>
      <c r="F4" s="1229"/>
      <c r="G4" s="1229"/>
      <c r="H4" s="1229"/>
      <c r="I4" s="1229"/>
      <c r="J4" s="1230"/>
    </row>
    <row r="5" spans="1:11" ht="17.149999999999999" customHeight="1" x14ac:dyDescent="0.3">
      <c r="B5" s="1213" t="s">
        <v>722</v>
      </c>
      <c r="C5" s="1214"/>
      <c r="D5" s="1215" t="s">
        <v>807</v>
      </c>
      <c r="E5" s="1215"/>
      <c r="F5" s="1215"/>
      <c r="G5" s="1215"/>
      <c r="H5" s="1216"/>
      <c r="I5" s="1216"/>
      <c r="J5" s="1217"/>
    </row>
    <row r="6" spans="1:11" ht="17.149999999999999" customHeight="1" x14ac:dyDescent="0.3">
      <c r="B6" s="1289" t="s">
        <v>723</v>
      </c>
      <c r="C6" s="1290"/>
      <c r="D6" s="1287" t="s">
        <v>1039</v>
      </c>
      <c r="E6" s="1287"/>
      <c r="F6" s="1287"/>
      <c r="G6" s="1287"/>
      <c r="H6" s="1287"/>
      <c r="I6" s="1287"/>
      <c r="J6" s="1288"/>
    </row>
    <row r="7" spans="1:11" ht="17.149999999999999" customHeight="1" x14ac:dyDescent="0.3">
      <c r="B7" s="1289"/>
      <c r="C7" s="1290"/>
      <c r="D7" s="1287"/>
      <c r="E7" s="1287"/>
      <c r="F7" s="1287"/>
      <c r="G7" s="1287"/>
      <c r="H7" s="1287"/>
      <c r="I7" s="1287"/>
      <c r="J7" s="1288"/>
    </row>
    <row r="8" spans="1:11" ht="17.149999999999999" customHeight="1" x14ac:dyDescent="0.3">
      <c r="B8" s="1289"/>
      <c r="C8" s="1290"/>
      <c r="D8" s="1287"/>
      <c r="E8" s="1287"/>
      <c r="F8" s="1287"/>
      <c r="G8" s="1287"/>
      <c r="H8" s="1287"/>
      <c r="I8" s="1287"/>
      <c r="J8" s="1288"/>
    </row>
    <row r="9" spans="1:11" ht="17.149999999999999" customHeight="1" x14ac:dyDescent="0.3">
      <c r="B9" s="1289"/>
      <c r="C9" s="1290"/>
      <c r="D9" s="1287"/>
      <c r="E9" s="1287"/>
      <c r="F9" s="1287"/>
      <c r="G9" s="1287"/>
      <c r="H9" s="1287"/>
      <c r="I9" s="1287"/>
      <c r="J9" s="1288"/>
    </row>
    <row r="10" spans="1:11" ht="17.149999999999999" customHeight="1" x14ac:dyDescent="0.3">
      <c r="B10" s="1289"/>
      <c r="C10" s="1290"/>
      <c r="D10" s="1287"/>
      <c r="E10" s="1287"/>
      <c r="F10" s="1287"/>
      <c r="G10" s="1287"/>
      <c r="H10" s="1287"/>
      <c r="I10" s="1287"/>
      <c r="J10" s="1288"/>
    </row>
    <row r="11" spans="1:11" ht="17.149999999999999" customHeight="1" x14ac:dyDescent="0.3">
      <c r="B11" s="1289"/>
      <c r="C11" s="1290"/>
      <c r="D11" s="1287"/>
      <c r="E11" s="1287"/>
      <c r="F11" s="1287"/>
      <c r="G11" s="1287"/>
      <c r="H11" s="1287"/>
      <c r="I11" s="1287"/>
      <c r="J11" s="1288"/>
    </row>
    <row r="12" spans="1:11" ht="14.5" thickBot="1" x14ac:dyDescent="0.35">
      <c r="A12" s="163" t="s">
        <v>525</v>
      </c>
      <c r="K12" s="163" t="s">
        <v>526</v>
      </c>
    </row>
    <row r="13" spans="1:11" ht="17.149999999999999" customHeight="1" x14ac:dyDescent="0.3">
      <c r="B13" s="1231" t="s">
        <v>143</v>
      </c>
      <c r="C13" s="1232"/>
      <c r="D13" s="1232"/>
      <c r="E13" s="1232"/>
      <c r="F13" s="1232"/>
      <c r="G13" s="1232"/>
      <c r="H13" s="1232"/>
      <c r="I13" s="1232"/>
      <c r="J13" s="1233"/>
    </row>
    <row r="14" spans="1:11" ht="17.149999999999999" customHeight="1" thickBot="1" x14ac:dyDescent="0.35">
      <c r="B14" s="1234"/>
      <c r="C14" s="1235"/>
      <c r="D14" s="1235"/>
      <c r="E14" s="1235"/>
      <c r="F14" s="1235"/>
      <c r="G14" s="1235"/>
      <c r="H14" s="1235"/>
      <c r="I14" s="1235"/>
      <c r="J14" s="1236"/>
    </row>
    <row r="15" spans="1:11" ht="17.149999999999999" customHeight="1" x14ac:dyDescent="0.3">
      <c r="B15" s="1237" t="s">
        <v>34</v>
      </c>
      <c r="C15" s="1238"/>
      <c r="D15" s="1238" t="s">
        <v>144</v>
      </c>
      <c r="E15" s="1241" t="s">
        <v>145</v>
      </c>
      <c r="F15" s="1238" t="s">
        <v>146</v>
      </c>
      <c r="G15" s="1238"/>
      <c r="H15" s="1238"/>
      <c r="I15" s="1243"/>
      <c r="J15" s="1244"/>
    </row>
    <row r="16" spans="1:11" ht="17.149999999999999" customHeight="1" thickBot="1" x14ac:dyDescent="0.35">
      <c r="B16" s="1239"/>
      <c r="C16" s="1240"/>
      <c r="D16" s="1240"/>
      <c r="E16" s="1242"/>
      <c r="F16" s="179" t="s">
        <v>147</v>
      </c>
      <c r="G16" s="179" t="s">
        <v>148</v>
      </c>
      <c r="H16" s="179" t="s">
        <v>606</v>
      </c>
      <c r="I16" s="189" t="s">
        <v>607</v>
      </c>
      <c r="J16" s="13" t="s">
        <v>608</v>
      </c>
    </row>
    <row r="17" spans="2:10" ht="17.149999999999999" customHeight="1" x14ac:dyDescent="0.3">
      <c r="B17" s="1245" t="s">
        <v>149</v>
      </c>
      <c r="C17" s="190" t="s">
        <v>150</v>
      </c>
      <c r="D17" s="190" t="s">
        <v>151</v>
      </c>
      <c r="E17" s="190" t="s">
        <v>152</v>
      </c>
      <c r="F17" s="190" t="s">
        <v>79</v>
      </c>
      <c r="G17" s="190" t="s">
        <v>609</v>
      </c>
      <c r="H17" s="190" t="s">
        <v>610</v>
      </c>
      <c r="I17" s="190"/>
      <c r="J17" s="191"/>
    </row>
    <row r="18" spans="2:10" ht="17.149999999999999" customHeight="1" x14ac:dyDescent="0.3">
      <c r="B18" s="1246"/>
      <c r="C18" s="14" t="s">
        <v>154</v>
      </c>
      <c r="D18" s="14" t="s">
        <v>155</v>
      </c>
      <c r="E18" s="14" t="s">
        <v>156</v>
      </c>
      <c r="F18" s="14" t="s">
        <v>157</v>
      </c>
      <c r="G18" s="14" t="s">
        <v>158</v>
      </c>
      <c r="H18" s="14" t="s">
        <v>49</v>
      </c>
      <c r="I18" s="14" t="s">
        <v>611</v>
      </c>
      <c r="J18" s="192" t="s">
        <v>612</v>
      </c>
    </row>
    <row r="19" spans="2:10" ht="17.149999999999999" customHeight="1" x14ac:dyDescent="0.3">
      <c r="B19" s="1246"/>
      <c r="C19" s="14" t="s">
        <v>159</v>
      </c>
      <c r="D19" s="14" t="s">
        <v>160</v>
      </c>
      <c r="E19" s="14" t="s">
        <v>161</v>
      </c>
      <c r="F19" s="14" t="s">
        <v>82</v>
      </c>
      <c r="G19" s="14" t="s">
        <v>162</v>
      </c>
      <c r="H19" s="14" t="s">
        <v>613</v>
      </c>
      <c r="I19" s="14"/>
      <c r="J19" s="192"/>
    </row>
    <row r="20" spans="2:10" ht="17.149999999999999" customHeight="1" x14ac:dyDescent="0.3">
      <c r="B20" s="1246"/>
      <c r="C20" s="14" t="s">
        <v>163</v>
      </c>
      <c r="D20" s="14" t="s">
        <v>164</v>
      </c>
      <c r="E20" s="14" t="s">
        <v>165</v>
      </c>
      <c r="F20" s="14" t="s">
        <v>157</v>
      </c>
      <c r="G20" s="14" t="s">
        <v>158</v>
      </c>
      <c r="H20" s="14" t="s">
        <v>614</v>
      </c>
      <c r="I20" s="14"/>
      <c r="J20" s="192"/>
    </row>
    <row r="21" spans="2:10" ht="17.149999999999999" customHeight="1" x14ac:dyDescent="0.3">
      <c r="B21" s="1246"/>
      <c r="C21" s="14" t="s">
        <v>166</v>
      </c>
      <c r="D21" s="14" t="s">
        <v>167</v>
      </c>
      <c r="E21" s="14" t="s">
        <v>53</v>
      </c>
      <c r="F21" s="14" t="s">
        <v>49</v>
      </c>
      <c r="G21" s="14" t="s">
        <v>168</v>
      </c>
      <c r="H21" s="14"/>
      <c r="I21" s="14"/>
      <c r="J21" s="192"/>
    </row>
    <row r="22" spans="2:10" ht="17.149999999999999" customHeight="1" thickBot="1" x14ac:dyDescent="0.35">
      <c r="B22" s="1247"/>
      <c r="C22" s="25" t="s">
        <v>169</v>
      </c>
      <c r="D22" s="25" t="s">
        <v>170</v>
      </c>
      <c r="E22" s="25" t="s">
        <v>68</v>
      </c>
      <c r="F22" s="25" t="s">
        <v>615</v>
      </c>
      <c r="G22" s="25" t="s">
        <v>79</v>
      </c>
      <c r="H22" s="25"/>
      <c r="I22" s="25"/>
      <c r="J22" s="193"/>
    </row>
    <row r="23" spans="2:10" ht="17.149999999999999" customHeight="1" x14ac:dyDescent="0.3">
      <c r="B23" s="1325" t="s">
        <v>171</v>
      </c>
      <c r="C23" s="16" t="s">
        <v>150</v>
      </c>
      <c r="D23" s="16" t="s">
        <v>172</v>
      </c>
      <c r="E23" s="16" t="s">
        <v>173</v>
      </c>
      <c r="F23" s="16" t="s">
        <v>153</v>
      </c>
      <c r="G23" s="16" t="s">
        <v>174</v>
      </c>
      <c r="H23" s="16" t="s">
        <v>175</v>
      </c>
      <c r="I23" s="188"/>
      <c r="J23" s="17"/>
    </row>
    <row r="24" spans="2:10" ht="17.149999999999999" customHeight="1" thickBot="1" x14ac:dyDescent="0.35">
      <c r="B24" s="1326"/>
      <c r="C24" s="194" t="s">
        <v>154</v>
      </c>
      <c r="D24" s="194" t="s">
        <v>176</v>
      </c>
      <c r="E24" s="194" t="s">
        <v>177</v>
      </c>
      <c r="F24" s="194" t="s">
        <v>178</v>
      </c>
      <c r="G24" s="194"/>
      <c r="H24" s="194"/>
      <c r="I24" s="195"/>
      <c r="J24" s="196"/>
    </row>
    <row r="25" spans="2:10" ht="17.149999999999999" customHeight="1" x14ac:dyDescent="0.3">
      <c r="B25" s="180" t="s">
        <v>587</v>
      </c>
      <c r="C25" s="18" t="s">
        <v>154</v>
      </c>
      <c r="D25" s="18" t="s">
        <v>179</v>
      </c>
      <c r="E25" s="18" t="s">
        <v>180</v>
      </c>
      <c r="F25" s="18" t="s">
        <v>181</v>
      </c>
      <c r="G25" s="18" t="s">
        <v>182</v>
      </c>
      <c r="H25" s="18"/>
      <c r="I25" s="18"/>
      <c r="J25" s="19"/>
    </row>
    <row r="26" spans="2:10" ht="17.149999999999999" customHeight="1" x14ac:dyDescent="0.3">
      <c r="B26" s="1248" t="s">
        <v>183</v>
      </c>
      <c r="C26" s="30" t="s">
        <v>150</v>
      </c>
      <c r="D26" s="30" t="s">
        <v>184</v>
      </c>
      <c r="E26" s="30" t="s">
        <v>99</v>
      </c>
      <c r="F26" s="30" t="s">
        <v>181</v>
      </c>
      <c r="G26" s="30" t="s">
        <v>185</v>
      </c>
      <c r="H26" s="30"/>
      <c r="I26" s="30"/>
      <c r="J26" s="197"/>
    </row>
    <row r="27" spans="2:10" ht="17.149999999999999" customHeight="1" x14ac:dyDescent="0.3">
      <c r="B27" s="1249"/>
      <c r="C27" s="198" t="s">
        <v>154</v>
      </c>
      <c r="D27" s="198" t="s">
        <v>186</v>
      </c>
      <c r="E27" s="198" t="s">
        <v>97</v>
      </c>
      <c r="F27" s="198" t="s">
        <v>187</v>
      </c>
      <c r="G27" s="198"/>
      <c r="H27" s="198"/>
      <c r="I27" s="198"/>
      <c r="J27" s="199"/>
    </row>
    <row r="28" spans="2:10" ht="17.149999999999999" customHeight="1" thickBot="1" x14ac:dyDescent="0.35">
      <c r="B28" s="200" t="s">
        <v>616</v>
      </c>
      <c r="C28" s="198" t="s">
        <v>726</v>
      </c>
      <c r="D28" s="198" t="s">
        <v>617</v>
      </c>
      <c r="E28" s="198" t="s">
        <v>618</v>
      </c>
      <c r="F28" s="198" t="s">
        <v>185</v>
      </c>
      <c r="G28" s="198" t="s">
        <v>619</v>
      </c>
      <c r="H28" s="198"/>
      <c r="I28" s="198"/>
      <c r="J28" s="199"/>
    </row>
    <row r="29" spans="2:10" ht="17.149999999999999" customHeight="1" x14ac:dyDescent="0.3">
      <c r="B29" s="1254" t="s">
        <v>220</v>
      </c>
      <c r="C29" s="41" t="s">
        <v>221</v>
      </c>
      <c r="D29" s="41" t="s">
        <v>222</v>
      </c>
      <c r="E29" s="1257" t="s">
        <v>620</v>
      </c>
      <c r="F29" s="41" t="s">
        <v>223</v>
      </c>
      <c r="G29" s="41" t="s">
        <v>224</v>
      </c>
      <c r="H29" s="41" t="s">
        <v>225</v>
      </c>
      <c r="I29" s="201"/>
      <c r="J29" s="42"/>
    </row>
    <row r="30" spans="2:10" ht="17.149999999999999" customHeight="1" x14ac:dyDescent="0.3">
      <c r="B30" s="1255"/>
      <c r="C30" s="43" t="s">
        <v>226</v>
      </c>
      <c r="D30" s="43" t="s">
        <v>227</v>
      </c>
      <c r="E30" s="1258"/>
      <c r="F30" s="43" t="s">
        <v>228</v>
      </c>
      <c r="G30" s="43" t="s">
        <v>157</v>
      </c>
      <c r="H30" s="43" t="s">
        <v>229</v>
      </c>
      <c r="I30" s="202"/>
      <c r="J30" s="44"/>
    </row>
    <row r="31" spans="2:10" ht="17.149999999999999" customHeight="1" x14ac:dyDescent="0.3">
      <c r="B31" s="1255"/>
      <c r="C31" s="43" t="s">
        <v>159</v>
      </c>
      <c r="D31" s="43" t="s">
        <v>230</v>
      </c>
      <c r="E31" s="1258"/>
      <c r="F31" s="43" t="s">
        <v>231</v>
      </c>
      <c r="G31" s="43" t="s">
        <v>555</v>
      </c>
      <c r="H31" s="43"/>
      <c r="I31" s="202"/>
      <c r="J31" s="44"/>
    </row>
    <row r="32" spans="2:10" ht="17.149999999999999" customHeight="1" x14ac:dyDescent="0.3">
      <c r="B32" s="1255"/>
      <c r="C32" s="43" t="s">
        <v>163</v>
      </c>
      <c r="D32" s="43" t="s">
        <v>232</v>
      </c>
      <c r="E32" s="1258"/>
      <c r="F32" s="43" t="s">
        <v>233</v>
      </c>
      <c r="G32" s="43" t="s">
        <v>228</v>
      </c>
      <c r="H32" s="43" t="s">
        <v>224</v>
      </c>
      <c r="I32" s="202"/>
      <c r="J32" s="44"/>
    </row>
    <row r="33" spans="1:12" ht="17.149999999999999" customHeight="1" x14ac:dyDescent="0.3">
      <c r="B33" s="1255"/>
      <c r="C33" s="43" t="s">
        <v>234</v>
      </c>
      <c r="D33" s="43" t="s">
        <v>235</v>
      </c>
      <c r="E33" s="1258"/>
      <c r="F33" s="43" t="s">
        <v>223</v>
      </c>
      <c r="G33" s="43" t="s">
        <v>228</v>
      </c>
      <c r="H33" s="43" t="s">
        <v>231</v>
      </c>
      <c r="I33" s="202"/>
      <c r="J33" s="44"/>
    </row>
    <row r="34" spans="1:12" ht="17.149999999999999" customHeight="1" thickBot="1" x14ac:dyDescent="0.35">
      <c r="B34" s="1256"/>
      <c r="C34" s="203" t="s">
        <v>236</v>
      </c>
      <c r="D34" s="203" t="s">
        <v>237</v>
      </c>
      <c r="E34" s="1259"/>
      <c r="F34" s="203" t="s">
        <v>224</v>
      </c>
      <c r="G34" s="203" t="s">
        <v>225</v>
      </c>
      <c r="H34" s="203" t="s">
        <v>229</v>
      </c>
      <c r="I34" s="204"/>
      <c r="J34" s="205"/>
    </row>
    <row r="35" spans="1:12" ht="17.149999999999999" customHeight="1" x14ac:dyDescent="0.3">
      <c r="B35" s="1260" t="s">
        <v>621</v>
      </c>
      <c r="C35" s="1260"/>
      <c r="D35" s="1260"/>
      <c r="E35" s="1260"/>
      <c r="F35" s="1260"/>
      <c r="G35" s="1260"/>
      <c r="H35" s="1260"/>
      <c r="I35" s="1260"/>
      <c r="J35" s="1260"/>
    </row>
    <row r="36" spans="1:12" ht="17.149999999999999" customHeight="1" x14ac:dyDescent="0.3">
      <c r="B36" s="1260"/>
      <c r="C36" s="1260"/>
      <c r="D36" s="1260"/>
      <c r="E36" s="1260"/>
      <c r="F36" s="1260"/>
      <c r="G36" s="1260"/>
      <c r="H36" s="1260"/>
      <c r="I36" s="1260"/>
      <c r="J36" s="1260"/>
    </row>
    <row r="37" spans="1:12" ht="17.149999999999999" customHeight="1" x14ac:dyDescent="0.3">
      <c r="B37" s="1260"/>
      <c r="C37" s="1260"/>
      <c r="D37" s="1260"/>
      <c r="E37" s="1260"/>
      <c r="F37" s="1260"/>
      <c r="G37" s="1260"/>
      <c r="H37" s="1260"/>
      <c r="I37" s="1260"/>
      <c r="J37" s="1260"/>
    </row>
    <row r="38" spans="1:12" ht="17.149999999999999" customHeight="1" x14ac:dyDescent="0.3">
      <c r="B38" s="1260"/>
      <c r="C38" s="1260"/>
      <c r="D38" s="1260"/>
      <c r="E38" s="1260"/>
      <c r="F38" s="1260"/>
      <c r="G38" s="1260"/>
      <c r="H38" s="1260"/>
      <c r="I38" s="1260"/>
      <c r="J38" s="1260"/>
    </row>
    <row r="39" spans="1:12" ht="17.149999999999999" customHeight="1" thickBot="1" x14ac:dyDescent="0.35">
      <c r="A39" s="163" t="s">
        <v>527</v>
      </c>
      <c r="B39" s="21"/>
      <c r="C39" s="21"/>
      <c r="D39" s="21"/>
      <c r="E39" s="21"/>
      <c r="F39" s="21"/>
      <c r="G39" s="21"/>
      <c r="H39" s="21"/>
      <c r="I39" s="21"/>
      <c r="J39" s="21"/>
      <c r="K39" s="163" t="s">
        <v>527</v>
      </c>
    </row>
    <row r="40" spans="1:12" ht="14.25" customHeight="1" x14ac:dyDescent="0.3">
      <c r="B40" s="1218" t="s">
        <v>188</v>
      </c>
      <c r="C40" s="1219"/>
      <c r="D40" s="1219"/>
      <c r="E40" s="1219"/>
      <c r="F40" s="1219"/>
      <c r="G40" s="1219"/>
      <c r="H40" s="1220"/>
      <c r="I40" s="1220"/>
      <c r="J40" s="1221"/>
      <c r="L40" s="22"/>
    </row>
    <row r="41" spans="1:12" ht="17.149999999999999" customHeight="1" thickBot="1" x14ac:dyDescent="0.35">
      <c r="B41" s="1261"/>
      <c r="C41" s="1262"/>
      <c r="D41" s="1262"/>
      <c r="E41" s="1262"/>
      <c r="F41" s="1262"/>
      <c r="G41" s="1262"/>
      <c r="H41" s="1263"/>
      <c r="I41" s="1263"/>
      <c r="J41" s="1264"/>
      <c r="L41" s="22"/>
    </row>
    <row r="42" spans="1:12" ht="17.149999999999999" customHeight="1" x14ac:dyDescent="0.3">
      <c r="B42" s="1265" t="s">
        <v>535</v>
      </c>
      <c r="C42" s="1266"/>
      <c r="D42" s="1266"/>
      <c r="E42" s="1266"/>
      <c r="F42" s="1266"/>
      <c r="G42" s="1266"/>
      <c r="H42" s="1267"/>
      <c r="I42" s="1267"/>
      <c r="J42" s="1268"/>
      <c r="L42" s="22"/>
    </row>
    <row r="43" spans="1:12" ht="17.149999999999999" customHeight="1" x14ac:dyDescent="0.3">
      <c r="B43" s="1269"/>
      <c r="C43" s="1270"/>
      <c r="D43" s="1270"/>
      <c r="E43" s="1270"/>
      <c r="F43" s="1270"/>
      <c r="G43" s="1270"/>
      <c r="H43" s="1271"/>
      <c r="I43" s="1271"/>
      <c r="J43" s="1272"/>
      <c r="L43" s="22"/>
    </row>
    <row r="44" spans="1:12" ht="17.149999999999999" customHeight="1" x14ac:dyDescent="0.3">
      <c r="B44" s="1273" t="s">
        <v>34</v>
      </c>
      <c r="C44" s="1274"/>
      <c r="D44" s="182" t="s">
        <v>144</v>
      </c>
      <c r="E44" s="182" t="s">
        <v>622</v>
      </c>
      <c r="F44" s="182" t="s">
        <v>623</v>
      </c>
      <c r="G44" s="182" t="s">
        <v>624</v>
      </c>
      <c r="H44" s="182" t="s">
        <v>79</v>
      </c>
      <c r="I44" s="182" t="s">
        <v>82</v>
      </c>
      <c r="J44" s="23" t="s">
        <v>49</v>
      </c>
      <c r="L44" s="22"/>
    </row>
    <row r="45" spans="1:12" ht="17.149999999999999" customHeight="1" x14ac:dyDescent="0.3">
      <c r="B45" s="1246" t="s">
        <v>149</v>
      </c>
      <c r="C45" s="14" t="s">
        <v>150</v>
      </c>
      <c r="D45" s="14" t="s">
        <v>151</v>
      </c>
      <c r="E45" s="14"/>
      <c r="F45" s="14" t="s">
        <v>189</v>
      </c>
      <c r="G45" s="14"/>
      <c r="H45" s="14" t="s">
        <v>189</v>
      </c>
      <c r="I45" s="14"/>
      <c r="J45" s="15"/>
      <c r="L45" s="22"/>
    </row>
    <row r="46" spans="1:12" ht="17.149999999999999" customHeight="1" x14ac:dyDescent="0.3">
      <c r="B46" s="1246"/>
      <c r="C46" s="14" t="s">
        <v>154</v>
      </c>
      <c r="D46" s="14" t="s">
        <v>155</v>
      </c>
      <c r="E46" s="14"/>
      <c r="F46" s="14"/>
      <c r="G46" s="14" t="s">
        <v>190</v>
      </c>
      <c r="H46" s="14"/>
      <c r="I46" s="14"/>
      <c r="J46" s="15" t="s">
        <v>191</v>
      </c>
      <c r="L46" s="22"/>
    </row>
    <row r="47" spans="1:12" ht="17.149999999999999" customHeight="1" x14ac:dyDescent="0.3">
      <c r="B47" s="1246"/>
      <c r="C47" s="14" t="s">
        <v>159</v>
      </c>
      <c r="D47" s="14" t="s">
        <v>160</v>
      </c>
      <c r="E47" s="14"/>
      <c r="F47" s="14"/>
      <c r="G47" s="14"/>
      <c r="H47" s="14"/>
      <c r="I47" s="14" t="s">
        <v>192</v>
      </c>
      <c r="J47" s="15"/>
      <c r="L47" s="22"/>
    </row>
    <row r="48" spans="1:12" ht="17.149999999999999" customHeight="1" x14ac:dyDescent="0.3">
      <c r="B48" s="1246"/>
      <c r="C48" s="14" t="s">
        <v>163</v>
      </c>
      <c r="D48" s="14" t="s">
        <v>164</v>
      </c>
      <c r="E48" s="14"/>
      <c r="F48" s="14"/>
      <c r="G48" s="14" t="s">
        <v>193</v>
      </c>
      <c r="H48" s="14"/>
      <c r="I48" s="14"/>
      <c r="J48" s="15"/>
      <c r="L48" s="22"/>
    </row>
    <row r="49" spans="2:15" ht="17.149999999999999" customHeight="1" x14ac:dyDescent="0.3">
      <c r="B49" s="1246"/>
      <c r="C49" s="14" t="s">
        <v>166</v>
      </c>
      <c r="D49" s="14" t="s">
        <v>167</v>
      </c>
      <c r="E49" s="14"/>
      <c r="F49" s="14"/>
      <c r="G49" s="14"/>
      <c r="H49" s="14"/>
      <c r="I49" s="14"/>
      <c r="J49" s="15" t="s">
        <v>194</v>
      </c>
      <c r="L49" s="22"/>
    </row>
    <row r="50" spans="2:15" ht="17.149999999999999" customHeight="1" x14ac:dyDescent="0.3">
      <c r="B50" s="1246"/>
      <c r="C50" s="14" t="s">
        <v>169</v>
      </c>
      <c r="D50" s="14" t="s">
        <v>170</v>
      </c>
      <c r="E50" s="14" t="s">
        <v>195</v>
      </c>
      <c r="F50" s="14" t="s">
        <v>195</v>
      </c>
      <c r="G50" s="14"/>
      <c r="H50" s="14" t="s">
        <v>195</v>
      </c>
      <c r="I50" s="14"/>
      <c r="J50" s="15"/>
      <c r="L50" s="22"/>
    </row>
    <row r="51" spans="2:15" ht="17.149999999999999" customHeight="1" x14ac:dyDescent="0.3">
      <c r="B51" s="1275" t="s">
        <v>625</v>
      </c>
      <c r="C51" s="1276"/>
      <c r="D51" s="1276"/>
      <c r="E51" s="1276"/>
      <c r="F51" s="1276"/>
      <c r="G51" s="1276"/>
      <c r="H51" s="1276"/>
      <c r="I51" s="1276"/>
      <c r="J51" s="1277"/>
      <c r="L51" s="22"/>
    </row>
    <row r="52" spans="2:15" ht="17.149999999999999" customHeight="1" thickBot="1" x14ac:dyDescent="0.35">
      <c r="B52" s="1278"/>
      <c r="C52" s="1279"/>
      <c r="D52" s="1279"/>
      <c r="E52" s="1279"/>
      <c r="F52" s="1279"/>
      <c r="G52" s="1279"/>
      <c r="H52" s="1279"/>
      <c r="I52" s="1279"/>
      <c r="J52" s="1280"/>
      <c r="L52" s="22"/>
    </row>
    <row r="53" spans="2:15" ht="17.149999999999999" customHeight="1" x14ac:dyDescent="0.3">
      <c r="B53" s="1281" t="s">
        <v>196</v>
      </c>
      <c r="C53" s="1282"/>
      <c r="D53" s="1282"/>
      <c r="E53" s="1282"/>
      <c r="F53" s="1282"/>
      <c r="G53" s="1282"/>
      <c r="H53" s="1282"/>
      <c r="I53" s="1282"/>
      <c r="J53" s="1283"/>
      <c r="L53" s="22"/>
      <c r="M53"/>
      <c r="N53"/>
      <c r="O53"/>
    </row>
    <row r="54" spans="2:15" ht="17.149999999999999" customHeight="1" x14ac:dyDescent="0.3">
      <c r="B54" s="1284"/>
      <c r="C54" s="1285"/>
      <c r="D54" s="1285"/>
      <c r="E54" s="1285"/>
      <c r="F54" s="1285"/>
      <c r="G54" s="1285"/>
      <c r="H54" s="1285"/>
      <c r="I54" s="1285"/>
      <c r="J54" s="1286"/>
      <c r="L54" s="22"/>
      <c r="M54"/>
      <c r="N54"/>
      <c r="O54"/>
    </row>
    <row r="55" spans="2:15" ht="17.149999999999999" customHeight="1" x14ac:dyDescent="0.3">
      <c r="B55" s="1313" t="s">
        <v>34</v>
      </c>
      <c r="C55" s="1314"/>
      <c r="D55" s="185" t="s">
        <v>144</v>
      </c>
      <c r="E55" s="182" t="s">
        <v>157</v>
      </c>
      <c r="F55" s="182" t="s">
        <v>158</v>
      </c>
      <c r="G55" s="182" t="s">
        <v>168</v>
      </c>
      <c r="H55" s="1315" t="s">
        <v>576</v>
      </c>
      <c r="I55" s="1316"/>
      <c r="J55" s="1317"/>
      <c r="L55" s="22"/>
      <c r="M55"/>
      <c r="N55"/>
      <c r="O55"/>
    </row>
    <row r="56" spans="2:15" ht="17.149999999999999" customHeight="1" x14ac:dyDescent="0.3">
      <c r="B56" s="1247" t="s">
        <v>149</v>
      </c>
      <c r="C56" s="14" t="s">
        <v>150</v>
      </c>
      <c r="D56" s="14" t="s">
        <v>151</v>
      </c>
      <c r="E56" s="14"/>
      <c r="F56" s="14"/>
      <c r="G56" s="24"/>
      <c r="H56" s="166" t="s">
        <v>582</v>
      </c>
      <c r="I56" s="1252" t="s">
        <v>579</v>
      </c>
      <c r="J56" s="1253"/>
      <c r="L56" s="22"/>
      <c r="M56"/>
      <c r="N56"/>
      <c r="O56"/>
    </row>
    <row r="57" spans="2:15" ht="17.149999999999999" customHeight="1" x14ac:dyDescent="0.3">
      <c r="B57" s="1318"/>
      <c r="C57" s="14" t="s">
        <v>154</v>
      </c>
      <c r="D57" s="14" t="s">
        <v>155</v>
      </c>
      <c r="E57" s="14" t="s">
        <v>197</v>
      </c>
      <c r="F57" s="14" t="s">
        <v>626</v>
      </c>
      <c r="G57" s="24"/>
      <c r="H57" s="168" t="s">
        <v>583</v>
      </c>
      <c r="I57" s="1250" t="s">
        <v>581</v>
      </c>
      <c r="J57" s="1251"/>
      <c r="L57" s="22"/>
      <c r="M57"/>
      <c r="N57"/>
      <c r="O57"/>
    </row>
    <row r="58" spans="2:15" ht="17.149999999999999" customHeight="1" x14ac:dyDescent="0.3">
      <c r="B58" s="1318"/>
      <c r="C58" s="14" t="s">
        <v>159</v>
      </c>
      <c r="D58" s="14" t="s">
        <v>160</v>
      </c>
      <c r="E58" s="14"/>
      <c r="F58" s="14"/>
      <c r="G58" s="24"/>
      <c r="H58" s="168" t="s">
        <v>584</v>
      </c>
      <c r="I58" s="1250" t="s">
        <v>578</v>
      </c>
      <c r="J58" s="1251"/>
      <c r="L58" s="22"/>
      <c r="M58"/>
      <c r="N58"/>
      <c r="O58"/>
    </row>
    <row r="59" spans="2:15" ht="17.149999999999999" customHeight="1" x14ac:dyDescent="0.3">
      <c r="B59" s="1318"/>
      <c r="C59" s="14" t="s">
        <v>163</v>
      </c>
      <c r="D59" s="14" t="s">
        <v>164</v>
      </c>
      <c r="E59" s="14" t="s">
        <v>198</v>
      </c>
      <c r="F59" s="14" t="s">
        <v>627</v>
      </c>
      <c r="G59" s="24"/>
      <c r="H59" s="168" t="s">
        <v>586</v>
      </c>
      <c r="I59" s="1250" t="s">
        <v>580</v>
      </c>
      <c r="J59" s="1251"/>
      <c r="L59" s="22"/>
      <c r="M59"/>
      <c r="N59"/>
      <c r="O59"/>
    </row>
    <row r="60" spans="2:15" ht="17.149999999999999" customHeight="1" x14ac:dyDescent="0.3">
      <c r="B60" s="1318"/>
      <c r="C60" s="25" t="s">
        <v>166</v>
      </c>
      <c r="D60" s="25" t="s">
        <v>167</v>
      </c>
      <c r="E60" s="25"/>
      <c r="F60" s="25"/>
      <c r="G60" s="187" t="s">
        <v>194</v>
      </c>
      <c r="H60" s="168" t="s">
        <v>583</v>
      </c>
      <c r="I60" s="1250" t="s">
        <v>577</v>
      </c>
      <c r="J60" s="1251"/>
      <c r="L60" s="22"/>
      <c r="M60"/>
      <c r="N60"/>
      <c r="O60"/>
    </row>
    <row r="61" spans="2:15" ht="17.149999999999999" customHeight="1" x14ac:dyDescent="0.3">
      <c r="B61" s="1319"/>
      <c r="C61" s="14" t="s">
        <v>169</v>
      </c>
      <c r="D61" s="14" t="s">
        <v>170</v>
      </c>
      <c r="E61" s="14"/>
      <c r="F61" s="14"/>
      <c r="G61" s="26"/>
      <c r="H61" s="167" t="s">
        <v>585</v>
      </c>
      <c r="I61" s="1320" t="s">
        <v>581</v>
      </c>
      <c r="J61" s="1321"/>
      <c r="L61" s="22"/>
      <c r="M61"/>
      <c r="N61"/>
      <c r="O61"/>
    </row>
    <row r="62" spans="2:15" ht="17.149999999999999" customHeight="1" thickBot="1" x14ac:dyDescent="0.35">
      <c r="B62" s="1322" t="s">
        <v>628</v>
      </c>
      <c r="C62" s="1323"/>
      <c r="D62" s="1323"/>
      <c r="E62" s="1323"/>
      <c r="F62" s="1323"/>
      <c r="G62" s="1323"/>
      <c r="H62" s="1323"/>
      <c r="I62" s="1323"/>
      <c r="J62" s="1324"/>
      <c r="L62" s="22"/>
      <c r="M62"/>
      <c r="N62"/>
      <c r="O62"/>
    </row>
    <row r="63" spans="2:15" ht="17.149999999999999" customHeight="1" x14ac:dyDescent="0.3">
      <c r="B63" s="1296" t="s">
        <v>536</v>
      </c>
      <c r="C63" s="1297"/>
      <c r="D63" s="1297"/>
      <c r="E63" s="1297"/>
      <c r="F63" s="1297"/>
      <c r="G63" s="1297"/>
      <c r="H63" s="1298"/>
      <c r="I63" s="1298"/>
      <c r="J63" s="1299"/>
      <c r="L63" s="22"/>
      <c r="M63"/>
      <c r="N63"/>
      <c r="O63"/>
    </row>
    <row r="64" spans="2:15" ht="17.149999999999999" customHeight="1" x14ac:dyDescent="0.3">
      <c r="B64" s="1300"/>
      <c r="C64" s="1301"/>
      <c r="D64" s="1301"/>
      <c r="E64" s="1301"/>
      <c r="F64" s="1301"/>
      <c r="G64" s="1301"/>
      <c r="H64" s="1302"/>
      <c r="I64" s="1302"/>
      <c r="J64" s="1303"/>
      <c r="L64" s="22"/>
      <c r="M64"/>
      <c r="N64"/>
      <c r="O64"/>
    </row>
    <row r="65" spans="1:15" ht="17.149999999999999" customHeight="1" x14ac:dyDescent="0.3">
      <c r="B65" s="1304" t="s">
        <v>34</v>
      </c>
      <c r="C65" s="1305"/>
      <c r="D65" s="186" t="s">
        <v>144</v>
      </c>
      <c r="E65" s="186" t="s">
        <v>199</v>
      </c>
      <c r="F65" s="186" t="s">
        <v>174</v>
      </c>
      <c r="G65" s="186" t="s">
        <v>175</v>
      </c>
      <c r="H65" s="186" t="s">
        <v>200</v>
      </c>
      <c r="I65" s="206"/>
      <c r="J65" s="27"/>
      <c r="L65" s="22"/>
      <c r="M65"/>
      <c r="N65"/>
      <c r="O65"/>
    </row>
    <row r="66" spans="1:15" ht="17.149999999999999" customHeight="1" x14ac:dyDescent="0.3">
      <c r="B66" s="1306" t="s">
        <v>171</v>
      </c>
      <c r="C66" s="28" t="s">
        <v>150</v>
      </c>
      <c r="D66" s="28" t="s">
        <v>172</v>
      </c>
      <c r="E66" s="28" t="s">
        <v>201</v>
      </c>
      <c r="F66" s="28" t="s">
        <v>202</v>
      </c>
      <c r="G66" s="28" t="s">
        <v>203</v>
      </c>
      <c r="H66" s="28"/>
      <c r="I66" s="206"/>
      <c r="J66" s="27"/>
      <c r="L66" s="22"/>
      <c r="M66"/>
      <c r="N66"/>
      <c r="O66"/>
    </row>
    <row r="67" spans="1:15" ht="17.149999999999999" customHeight="1" x14ac:dyDescent="0.3">
      <c r="B67" s="1306"/>
      <c r="C67" s="28" t="s">
        <v>154</v>
      </c>
      <c r="D67" s="28" t="s">
        <v>176</v>
      </c>
      <c r="E67" s="28"/>
      <c r="F67" s="28"/>
      <c r="G67" s="28"/>
      <c r="H67" s="28" t="s">
        <v>204</v>
      </c>
      <c r="I67" s="206"/>
      <c r="J67" s="27"/>
      <c r="L67" s="22"/>
    </row>
    <row r="68" spans="1:15" ht="17.149999999999999" customHeight="1" x14ac:dyDescent="0.3">
      <c r="B68" s="1307" t="s">
        <v>629</v>
      </c>
      <c r="C68" s="1308"/>
      <c r="D68" s="1308"/>
      <c r="E68" s="1308"/>
      <c r="F68" s="1308"/>
      <c r="G68" s="1308"/>
      <c r="H68" s="1308"/>
      <c r="I68" s="1308"/>
      <c r="J68" s="1309"/>
      <c r="L68" s="22"/>
    </row>
    <row r="69" spans="1:15" ht="17.149999999999999" customHeight="1" thickBot="1" x14ac:dyDescent="0.35">
      <c r="B69" s="1310"/>
      <c r="C69" s="1311"/>
      <c r="D69" s="1311"/>
      <c r="E69" s="1311"/>
      <c r="F69" s="1311"/>
      <c r="G69" s="1311"/>
      <c r="H69" s="1311"/>
      <c r="I69" s="1311"/>
      <c r="J69" s="1312"/>
      <c r="L69" s="22"/>
    </row>
    <row r="70" spans="1:15" ht="17.149999999999999" customHeight="1" x14ac:dyDescent="0.3">
      <c r="B70" s="1291" t="s">
        <v>630</v>
      </c>
      <c r="C70" s="1292"/>
      <c r="D70" s="1292"/>
      <c r="E70" s="1292"/>
      <c r="F70" s="1292"/>
      <c r="G70" s="1292"/>
      <c r="H70" s="1292"/>
      <c r="I70" s="1292"/>
      <c r="J70" s="1293"/>
      <c r="L70" s="22"/>
    </row>
    <row r="71" spans="1:15" ht="17.149999999999999" customHeight="1" x14ac:dyDescent="0.3">
      <c r="B71" s="1291"/>
      <c r="C71" s="1292"/>
      <c r="D71" s="1292"/>
      <c r="E71" s="1292"/>
      <c r="F71" s="1292"/>
      <c r="G71" s="1292"/>
      <c r="H71" s="1292"/>
      <c r="I71" s="1292"/>
      <c r="J71" s="1293"/>
      <c r="L71" s="22"/>
    </row>
    <row r="72" spans="1:15" ht="17.149999999999999" customHeight="1" x14ac:dyDescent="0.3">
      <c r="B72" s="1294" t="s">
        <v>34</v>
      </c>
      <c r="C72" s="1295"/>
      <c r="D72" s="183" t="s">
        <v>144</v>
      </c>
      <c r="E72" s="183" t="s">
        <v>187</v>
      </c>
      <c r="F72" s="183" t="s">
        <v>181</v>
      </c>
      <c r="G72" s="183" t="s">
        <v>182</v>
      </c>
      <c r="H72" s="183" t="s">
        <v>185</v>
      </c>
      <c r="I72" s="183" t="s">
        <v>619</v>
      </c>
      <c r="J72" s="29"/>
      <c r="L72" s="22"/>
    </row>
    <row r="73" spans="1:15" ht="17.149999999999999" customHeight="1" x14ac:dyDescent="0.3">
      <c r="B73" s="184" t="s">
        <v>587</v>
      </c>
      <c r="C73" s="30" t="s">
        <v>154</v>
      </c>
      <c r="D73" s="30" t="s">
        <v>179</v>
      </c>
      <c r="E73" s="30"/>
      <c r="F73" s="30" t="s">
        <v>205</v>
      </c>
      <c r="G73" s="30" t="s">
        <v>206</v>
      </c>
      <c r="H73" s="207"/>
      <c r="I73" s="207"/>
      <c r="J73" s="29"/>
      <c r="L73" s="22"/>
    </row>
    <row r="74" spans="1:15" ht="17.149999999999999" customHeight="1" x14ac:dyDescent="0.3">
      <c r="B74" s="1248" t="s">
        <v>183</v>
      </c>
      <c r="C74" s="30" t="s">
        <v>150</v>
      </c>
      <c r="D74" s="30" t="s">
        <v>184</v>
      </c>
      <c r="E74" s="30"/>
      <c r="F74" s="30" t="s">
        <v>207</v>
      </c>
      <c r="G74" s="30"/>
      <c r="H74" s="30" t="s">
        <v>207</v>
      </c>
      <c r="I74" s="207"/>
      <c r="J74" s="29"/>
      <c r="L74" s="22"/>
    </row>
    <row r="75" spans="1:15" ht="17.149999999999999" customHeight="1" x14ac:dyDescent="0.3">
      <c r="B75" s="1249"/>
      <c r="C75" s="30" t="s">
        <v>154</v>
      </c>
      <c r="D75" s="30" t="s">
        <v>186</v>
      </c>
      <c r="E75" s="30" t="s">
        <v>208</v>
      </c>
      <c r="F75" s="198"/>
      <c r="G75" s="198"/>
      <c r="H75" s="208"/>
      <c r="I75" s="208"/>
      <c r="J75" s="209"/>
      <c r="L75" s="22"/>
    </row>
    <row r="76" spans="1:15" ht="17.149999999999999" customHeight="1" thickBot="1" x14ac:dyDescent="0.35">
      <c r="B76" s="181" t="s">
        <v>631</v>
      </c>
      <c r="C76" s="210" t="s">
        <v>726</v>
      </c>
      <c r="D76" s="210" t="s">
        <v>617</v>
      </c>
      <c r="E76" s="210"/>
      <c r="F76" s="20"/>
      <c r="G76" s="20"/>
      <c r="H76" s="20" t="s">
        <v>632</v>
      </c>
      <c r="I76" s="20" t="s">
        <v>632</v>
      </c>
      <c r="J76" s="31"/>
      <c r="L76" s="22"/>
    </row>
    <row r="77" spans="1:15" ht="17.149999999999999" customHeight="1" x14ac:dyDescent="0.3">
      <c r="A77" s="163" t="s">
        <v>525</v>
      </c>
      <c r="J77" s="22"/>
      <c r="K77" s="163" t="s">
        <v>526</v>
      </c>
      <c r="L77" s="22"/>
    </row>
    <row r="78" spans="1:15" ht="17.149999999999999" customHeight="1" x14ac:dyDescent="0.3">
      <c r="J78" s="22"/>
      <c r="L78" s="22"/>
    </row>
    <row r="79" spans="1:15" ht="17.149999999999999" customHeight="1" x14ac:dyDescent="0.3">
      <c r="J79" s="22"/>
      <c r="L79" s="22"/>
    </row>
    <row r="80" spans="1:15" ht="17.149999999999999" customHeight="1" x14ac:dyDescent="0.3">
      <c r="J80" s="22"/>
      <c r="L80" s="22"/>
    </row>
    <row r="81" spans="2:12" ht="17.149999999999999" customHeight="1" x14ac:dyDescent="0.3">
      <c r="J81" s="22"/>
      <c r="L81" s="22"/>
    </row>
    <row r="82" spans="2:12" ht="17.149999999999999" customHeight="1" x14ac:dyDescent="0.3">
      <c r="J82" s="22"/>
      <c r="L82" s="22"/>
    </row>
    <row r="83" spans="2:12" ht="17.149999999999999" customHeight="1" x14ac:dyDescent="0.3">
      <c r="J83" s="22"/>
      <c r="L83" s="22"/>
    </row>
    <row r="84" spans="2:12" ht="17.149999999999999" customHeight="1" x14ac:dyDescent="0.3">
      <c r="J84" s="22"/>
      <c r="L84" s="22"/>
    </row>
    <row r="85" spans="2:12" ht="17.149999999999999" customHeight="1" x14ac:dyDescent="0.3">
      <c r="J85" s="22"/>
      <c r="L85" s="22"/>
    </row>
    <row r="86" spans="2:12" ht="17.149999999999999" customHeight="1" x14ac:dyDescent="0.3">
      <c r="J86" s="22"/>
      <c r="L86" s="22"/>
    </row>
    <row r="87" spans="2:12" ht="17.149999999999999" customHeight="1" x14ac:dyDescent="0.3">
      <c r="B87" s="22"/>
      <c r="C87" s="22"/>
      <c r="D87" s="22"/>
      <c r="E87" s="22"/>
      <c r="F87" s="22"/>
      <c r="G87" s="22"/>
      <c r="H87" s="22"/>
      <c r="I87" s="22"/>
      <c r="J87" s="22"/>
      <c r="L87" s="22"/>
    </row>
    <row r="105" ht="14.25" customHeight="1" x14ac:dyDescent="0.3"/>
    <row r="123" spans="2:9" ht="14.25" customHeight="1" x14ac:dyDescent="0.3"/>
    <row r="126" spans="2:9" x14ac:dyDescent="0.3">
      <c r="B126" s="32"/>
      <c r="C126" s="32"/>
      <c r="D126" s="32"/>
      <c r="E126" s="32"/>
      <c r="F126" s="32"/>
      <c r="G126" s="32"/>
      <c r="H126" s="32"/>
      <c r="I126" s="32"/>
    </row>
  </sheetData>
  <mergeCells count="41">
    <mergeCell ref="D6:J11"/>
    <mergeCell ref="B6:C11"/>
    <mergeCell ref="B70:J71"/>
    <mergeCell ref="B72:C72"/>
    <mergeCell ref="B74:B75"/>
    <mergeCell ref="B63:J64"/>
    <mergeCell ref="B65:C65"/>
    <mergeCell ref="I60:J60"/>
    <mergeCell ref="B66:B67"/>
    <mergeCell ref="B68:J69"/>
    <mergeCell ref="B55:C55"/>
    <mergeCell ref="H55:J55"/>
    <mergeCell ref="B56:B61"/>
    <mergeCell ref="I61:J61"/>
    <mergeCell ref="B62:J62"/>
    <mergeCell ref="B23:B24"/>
    <mergeCell ref="B17:B22"/>
    <mergeCell ref="B26:B27"/>
    <mergeCell ref="I59:J59"/>
    <mergeCell ref="I57:J57"/>
    <mergeCell ref="I56:J56"/>
    <mergeCell ref="I58:J58"/>
    <mergeCell ref="B29:B34"/>
    <mergeCell ref="E29:E34"/>
    <mergeCell ref="B35:J38"/>
    <mergeCell ref="B40:J41"/>
    <mergeCell ref="B42:J43"/>
    <mergeCell ref="B44:C44"/>
    <mergeCell ref="B45:B50"/>
    <mergeCell ref="B51:J52"/>
    <mergeCell ref="B53:J54"/>
    <mergeCell ref="B13:J14"/>
    <mergeCell ref="B15:C16"/>
    <mergeCell ref="D15:D16"/>
    <mergeCell ref="E15:E16"/>
    <mergeCell ref="F15:J15"/>
    <mergeCell ref="B5:C5"/>
    <mergeCell ref="D5:J5"/>
    <mergeCell ref="B2:J3"/>
    <mergeCell ref="B4:C4"/>
    <mergeCell ref="D4:J4"/>
  </mergeCells>
  <phoneticPr fontId="1" type="noConversion"/>
  <pageMargins left="0.7" right="0.7" top="0.75" bottom="0.75" header="0.3" footer="0.3"/>
  <pageSetup paperSize="9"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67B20-ABB5-4254-9F28-0D3C9C91839D}">
  <dimension ref="A1:G35"/>
  <sheetViews>
    <sheetView showGridLines="0" zoomScale="50" zoomScaleNormal="50" workbookViewId="0">
      <selection sqref="A1:G35"/>
    </sheetView>
  </sheetViews>
  <sheetFormatPr defaultColWidth="9.1640625" defaultRowHeight="14" x14ac:dyDescent="0.3"/>
  <cols>
    <col min="1" max="16384" width="9.1640625" style="233"/>
  </cols>
  <sheetData>
    <row r="1" spans="1:7" ht="14.15" customHeight="1" x14ac:dyDescent="0.3">
      <c r="A1" s="1327" t="s">
        <v>1040</v>
      </c>
      <c r="B1" s="1327"/>
      <c r="C1" s="1327"/>
      <c r="D1" s="1327"/>
      <c r="E1" s="1327"/>
      <c r="F1" s="1327"/>
      <c r="G1" s="1327"/>
    </row>
    <row r="2" spans="1:7" ht="14.15" customHeight="1" x14ac:dyDescent="0.3">
      <c r="A2" s="1327"/>
      <c r="B2" s="1327"/>
      <c r="C2" s="1327"/>
      <c r="D2" s="1327"/>
      <c r="E2" s="1327"/>
      <c r="F2" s="1327"/>
      <c r="G2" s="1327"/>
    </row>
    <row r="3" spans="1:7" ht="14.15" customHeight="1" x14ac:dyDescent="0.3">
      <c r="A3" s="1327"/>
      <c r="B3" s="1327"/>
      <c r="C3" s="1327"/>
      <c r="D3" s="1327"/>
      <c r="E3" s="1327"/>
      <c r="F3" s="1327"/>
      <c r="G3" s="1327"/>
    </row>
    <row r="4" spans="1:7" ht="14.15" customHeight="1" x14ac:dyDescent="0.3">
      <c r="A4" s="1327"/>
      <c r="B4" s="1327"/>
      <c r="C4" s="1327"/>
      <c r="D4" s="1327"/>
      <c r="E4" s="1327"/>
      <c r="F4" s="1327"/>
      <c r="G4" s="1327"/>
    </row>
    <row r="5" spans="1:7" ht="14.15" customHeight="1" x14ac:dyDescent="0.3">
      <c r="A5" s="1327"/>
      <c r="B5" s="1327"/>
      <c r="C5" s="1327"/>
      <c r="D5" s="1327"/>
      <c r="E5" s="1327"/>
      <c r="F5" s="1327"/>
      <c r="G5" s="1327"/>
    </row>
    <row r="6" spans="1:7" ht="14.15" customHeight="1" x14ac:dyDescent="0.3">
      <c r="A6" s="1327"/>
      <c r="B6" s="1327"/>
      <c r="C6" s="1327"/>
      <c r="D6" s="1327"/>
      <c r="E6" s="1327"/>
      <c r="F6" s="1327"/>
      <c r="G6" s="1327"/>
    </row>
    <row r="7" spans="1:7" ht="14.15" customHeight="1" x14ac:dyDescent="0.3">
      <c r="A7" s="1327"/>
      <c r="B7" s="1327"/>
      <c r="C7" s="1327"/>
      <c r="D7" s="1327"/>
      <c r="E7" s="1327"/>
      <c r="F7" s="1327"/>
      <c r="G7" s="1327"/>
    </row>
    <row r="8" spans="1:7" ht="14.15" customHeight="1" x14ac:dyDescent="0.3">
      <c r="A8" s="1327"/>
      <c r="B8" s="1327"/>
      <c r="C8" s="1327"/>
      <c r="D8" s="1327"/>
      <c r="E8" s="1327"/>
      <c r="F8" s="1327"/>
      <c r="G8" s="1327"/>
    </row>
    <row r="9" spans="1:7" ht="14.15" customHeight="1" x14ac:dyDescent="0.3">
      <c r="A9" s="1327"/>
      <c r="B9" s="1327"/>
      <c r="C9" s="1327"/>
      <c r="D9" s="1327"/>
      <c r="E9" s="1327"/>
      <c r="F9" s="1327"/>
      <c r="G9" s="1327"/>
    </row>
    <row r="10" spans="1:7" ht="14.15" customHeight="1" x14ac:dyDescent="0.3">
      <c r="A10" s="1327"/>
      <c r="B10" s="1327"/>
      <c r="C10" s="1327"/>
      <c r="D10" s="1327"/>
      <c r="E10" s="1327"/>
      <c r="F10" s="1327"/>
      <c r="G10" s="1327"/>
    </row>
    <row r="11" spans="1:7" ht="14.15" customHeight="1" x14ac:dyDescent="0.3">
      <c r="A11" s="1327"/>
      <c r="B11" s="1327"/>
      <c r="C11" s="1327"/>
      <c r="D11" s="1327"/>
      <c r="E11" s="1327"/>
      <c r="F11" s="1327"/>
      <c r="G11" s="1327"/>
    </row>
    <row r="12" spans="1:7" ht="14.15" customHeight="1" x14ac:dyDescent="0.3">
      <c r="A12" s="1327"/>
      <c r="B12" s="1327"/>
      <c r="C12" s="1327"/>
      <c r="D12" s="1327"/>
      <c r="E12" s="1327"/>
      <c r="F12" s="1327"/>
      <c r="G12" s="1327"/>
    </row>
    <row r="13" spans="1:7" ht="14.15" customHeight="1" x14ac:dyDescent="0.3">
      <c r="A13" s="1327"/>
      <c r="B13" s="1327"/>
      <c r="C13" s="1327"/>
      <c r="D13" s="1327"/>
      <c r="E13" s="1327"/>
      <c r="F13" s="1327"/>
      <c r="G13" s="1327"/>
    </row>
    <row r="14" spans="1:7" ht="14.15" customHeight="1" x14ac:dyDescent="0.3">
      <c r="A14" s="1327"/>
      <c r="B14" s="1327"/>
      <c r="C14" s="1327"/>
      <c r="D14" s="1327"/>
      <c r="E14" s="1327"/>
      <c r="F14" s="1327"/>
      <c r="G14" s="1327"/>
    </row>
    <row r="15" spans="1:7" ht="14.15" customHeight="1" x14ac:dyDescent="0.3">
      <c r="A15" s="1327"/>
      <c r="B15" s="1327"/>
      <c r="C15" s="1327"/>
      <c r="D15" s="1327"/>
      <c r="E15" s="1327"/>
      <c r="F15" s="1327"/>
      <c r="G15" s="1327"/>
    </row>
    <row r="16" spans="1:7" ht="14.15" customHeight="1" x14ac:dyDescent="0.3">
      <c r="A16" s="1327"/>
      <c r="B16" s="1327"/>
      <c r="C16" s="1327"/>
      <c r="D16" s="1327"/>
      <c r="E16" s="1327"/>
      <c r="F16" s="1327"/>
      <c r="G16" s="1327"/>
    </row>
    <row r="17" spans="1:7" ht="14.15" customHeight="1" x14ac:dyDescent="0.3">
      <c r="A17" s="1327"/>
      <c r="B17" s="1327"/>
      <c r="C17" s="1327"/>
      <c r="D17" s="1327"/>
      <c r="E17" s="1327"/>
      <c r="F17" s="1327"/>
      <c r="G17" s="1327"/>
    </row>
    <row r="18" spans="1:7" ht="14.15" customHeight="1" x14ac:dyDescent="0.3">
      <c r="A18" s="1327"/>
      <c r="B18" s="1327"/>
      <c r="C18" s="1327"/>
      <c r="D18" s="1327"/>
      <c r="E18" s="1327"/>
      <c r="F18" s="1327"/>
      <c r="G18" s="1327"/>
    </row>
    <row r="19" spans="1:7" ht="14.15" customHeight="1" x14ac:dyDescent="0.3">
      <c r="A19" s="1327"/>
      <c r="B19" s="1327"/>
      <c r="C19" s="1327"/>
      <c r="D19" s="1327"/>
      <c r="E19" s="1327"/>
      <c r="F19" s="1327"/>
      <c r="G19" s="1327"/>
    </row>
    <row r="20" spans="1:7" ht="14.15" customHeight="1" x14ac:dyDescent="0.3">
      <c r="A20" s="1327"/>
      <c r="B20" s="1327"/>
      <c r="C20" s="1327"/>
      <c r="D20" s="1327"/>
      <c r="E20" s="1327"/>
      <c r="F20" s="1327"/>
      <c r="G20" s="1327"/>
    </row>
    <row r="21" spans="1:7" ht="14.15" customHeight="1" x14ac:dyDescent="0.3">
      <c r="A21" s="1327"/>
      <c r="B21" s="1327"/>
      <c r="C21" s="1327"/>
      <c r="D21" s="1327"/>
      <c r="E21" s="1327"/>
      <c r="F21" s="1327"/>
      <c r="G21" s="1327"/>
    </row>
    <row r="22" spans="1:7" ht="14.15" customHeight="1" x14ac:dyDescent="0.3">
      <c r="A22" s="1327"/>
      <c r="B22" s="1327"/>
      <c r="C22" s="1327"/>
      <c r="D22" s="1327"/>
      <c r="E22" s="1327"/>
      <c r="F22" s="1327"/>
      <c r="G22" s="1327"/>
    </row>
    <row r="23" spans="1:7" ht="14.15" customHeight="1" x14ac:dyDescent="0.3">
      <c r="A23" s="1327"/>
      <c r="B23" s="1327"/>
      <c r="C23" s="1327"/>
      <c r="D23" s="1327"/>
      <c r="E23" s="1327"/>
      <c r="F23" s="1327"/>
      <c r="G23" s="1327"/>
    </row>
    <row r="24" spans="1:7" ht="14.15" customHeight="1" x14ac:dyDescent="0.3">
      <c r="A24" s="1327"/>
      <c r="B24" s="1327"/>
      <c r="C24" s="1327"/>
      <c r="D24" s="1327"/>
      <c r="E24" s="1327"/>
      <c r="F24" s="1327"/>
      <c r="G24" s="1327"/>
    </row>
    <row r="25" spans="1:7" ht="14.15" customHeight="1" x14ac:dyDescent="0.3">
      <c r="A25" s="1327"/>
      <c r="B25" s="1327"/>
      <c r="C25" s="1327"/>
      <c r="D25" s="1327"/>
      <c r="E25" s="1327"/>
      <c r="F25" s="1327"/>
      <c r="G25" s="1327"/>
    </row>
    <row r="26" spans="1:7" ht="14.15" customHeight="1" x14ac:dyDescent="0.3">
      <c r="A26" s="1327"/>
      <c r="B26" s="1327"/>
      <c r="C26" s="1327"/>
      <c r="D26" s="1327"/>
      <c r="E26" s="1327"/>
      <c r="F26" s="1327"/>
      <c r="G26" s="1327"/>
    </row>
    <row r="27" spans="1:7" ht="14.15" customHeight="1" x14ac:dyDescent="0.3">
      <c r="A27" s="1327"/>
      <c r="B27" s="1327"/>
      <c r="C27" s="1327"/>
      <c r="D27" s="1327"/>
      <c r="E27" s="1327"/>
      <c r="F27" s="1327"/>
      <c r="G27" s="1327"/>
    </row>
    <row r="28" spans="1:7" ht="14.15" customHeight="1" x14ac:dyDescent="0.3">
      <c r="A28" s="1327"/>
      <c r="B28" s="1327"/>
      <c r="C28" s="1327"/>
      <c r="D28" s="1327"/>
      <c r="E28" s="1327"/>
      <c r="F28" s="1327"/>
      <c r="G28" s="1327"/>
    </row>
    <row r="29" spans="1:7" ht="14.15" customHeight="1" x14ac:dyDescent="0.3">
      <c r="A29" s="1327"/>
      <c r="B29" s="1327"/>
      <c r="C29" s="1327"/>
      <c r="D29" s="1327"/>
      <c r="E29" s="1327"/>
      <c r="F29" s="1327"/>
      <c r="G29" s="1327"/>
    </row>
    <row r="30" spans="1:7" ht="14.15" customHeight="1" x14ac:dyDescent="0.3">
      <c r="A30" s="1327"/>
      <c r="B30" s="1327"/>
      <c r="C30" s="1327"/>
      <c r="D30" s="1327"/>
      <c r="E30" s="1327"/>
      <c r="F30" s="1327"/>
      <c r="G30" s="1327"/>
    </row>
    <row r="31" spans="1:7" ht="14.15" customHeight="1" x14ac:dyDescent="0.3">
      <c r="A31" s="1327"/>
      <c r="B31" s="1327"/>
      <c r="C31" s="1327"/>
      <c r="D31" s="1327"/>
      <c r="E31" s="1327"/>
      <c r="F31" s="1327"/>
      <c r="G31" s="1327"/>
    </row>
    <row r="32" spans="1:7" x14ac:dyDescent="0.3">
      <c r="A32" s="1327"/>
      <c r="B32" s="1327"/>
      <c r="C32" s="1327"/>
      <c r="D32" s="1327"/>
      <c r="E32" s="1327"/>
      <c r="F32" s="1327"/>
      <c r="G32" s="1327"/>
    </row>
    <row r="33" spans="1:7" x14ac:dyDescent="0.3">
      <c r="A33" s="1327"/>
      <c r="B33" s="1327"/>
      <c r="C33" s="1327"/>
      <c r="D33" s="1327"/>
      <c r="E33" s="1327"/>
      <c r="F33" s="1327"/>
      <c r="G33" s="1327"/>
    </row>
    <row r="34" spans="1:7" x14ac:dyDescent="0.3">
      <c r="A34" s="1327"/>
      <c r="B34" s="1327"/>
      <c r="C34" s="1327"/>
      <c r="D34" s="1327"/>
      <c r="E34" s="1327"/>
      <c r="F34" s="1327"/>
      <c r="G34" s="1327"/>
    </row>
    <row r="35" spans="1:7" x14ac:dyDescent="0.3">
      <c r="A35" s="1327"/>
      <c r="B35" s="1327"/>
      <c r="C35" s="1327"/>
      <c r="D35" s="1327"/>
      <c r="E35" s="1327"/>
      <c r="F35" s="1327"/>
      <c r="G35" s="1327"/>
    </row>
  </sheetData>
  <mergeCells count="1">
    <mergeCell ref="A1:G35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798468-566B-48BA-AA55-52AD46739A53}">
  <dimension ref="A1:Q105"/>
  <sheetViews>
    <sheetView workbookViewId="0">
      <selection activeCell="I21" sqref="I21:L21"/>
    </sheetView>
  </sheetViews>
  <sheetFormatPr defaultColWidth="27.75" defaultRowHeight="17.25" customHeight="1" x14ac:dyDescent="0.3"/>
  <cols>
    <col min="1" max="1" width="3" style="130" customWidth="1"/>
    <col min="2" max="2" width="9.4140625" style="47" customWidth="1"/>
    <col min="3" max="3" width="7.9140625" style="47" customWidth="1"/>
    <col min="4" max="4" width="18.41406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144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4" spans="1:15" ht="17.25" customHeight="1" x14ac:dyDescent="0.3">
      <c r="B4" s="725" t="s">
        <v>521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145"/>
    </row>
    <row r="5" spans="1:15" ht="17.25" customHeight="1" x14ac:dyDescent="0.3">
      <c r="B5" s="48" t="s">
        <v>248</v>
      </c>
      <c r="C5" s="728" t="s">
        <v>363</v>
      </c>
      <c r="D5" s="306"/>
      <c r="E5" s="838"/>
      <c r="F5" s="306"/>
      <c r="G5" s="306"/>
      <c r="H5" s="306"/>
      <c r="I5" s="838"/>
      <c r="J5" s="306"/>
      <c r="K5" s="306"/>
      <c r="L5" s="306"/>
      <c r="M5" s="306"/>
      <c r="N5" s="306"/>
      <c r="O5" s="146"/>
    </row>
    <row r="6" spans="1:15" ht="17.25" customHeight="1" x14ac:dyDescent="0.3">
      <c r="A6" s="130" t="s">
        <v>571</v>
      </c>
      <c r="B6" s="48" t="s">
        <v>249</v>
      </c>
      <c r="C6" s="729" t="s">
        <v>363</v>
      </c>
      <c r="D6" s="729"/>
      <c r="E6" s="841"/>
      <c r="F6" s="729"/>
      <c r="G6" s="729"/>
      <c r="H6" s="729"/>
      <c r="I6" s="841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30" t="s">
        <v>363</v>
      </c>
      <c r="D7" s="730"/>
      <c r="E7" s="842"/>
      <c r="F7" s="730"/>
      <c r="G7" s="730"/>
      <c r="H7" s="730"/>
      <c r="I7" s="842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147"/>
    </row>
    <row r="9" spans="1:15" ht="17.25" customHeight="1" x14ac:dyDescent="0.3">
      <c r="B9" s="48" t="s">
        <v>253</v>
      </c>
      <c r="C9" s="733" t="s">
        <v>364</v>
      </c>
      <c r="D9" s="734"/>
      <c r="E9" s="737"/>
      <c r="F9" s="734"/>
      <c r="G9" s="734"/>
      <c r="H9" s="734"/>
      <c r="I9" s="737"/>
      <c r="J9" s="734"/>
      <c r="K9" s="734"/>
      <c r="L9" s="734"/>
      <c r="M9" s="734"/>
      <c r="N9" s="735"/>
      <c r="O9" s="148"/>
    </row>
    <row r="10" spans="1:15" ht="17.25" customHeight="1" x14ac:dyDescent="0.3">
      <c r="B10" s="48" t="s">
        <v>254</v>
      </c>
      <c r="C10" s="739" t="s">
        <v>1041</v>
      </c>
      <c r="D10" s="739"/>
      <c r="E10" s="843"/>
      <c r="F10" s="739"/>
      <c r="G10" s="739"/>
      <c r="H10" s="739"/>
      <c r="I10" s="843"/>
      <c r="J10" s="739"/>
      <c r="K10" s="739"/>
      <c r="L10" s="739"/>
      <c r="M10" s="739"/>
      <c r="N10" s="739"/>
      <c r="O10" s="149"/>
    </row>
    <row r="11" spans="1:15" ht="33.5" customHeight="1" x14ac:dyDescent="0.3">
      <c r="B11" s="53" t="s">
        <v>255</v>
      </c>
      <c r="C11" s="740" t="s">
        <v>592</v>
      </c>
      <c r="D11" s="741"/>
      <c r="E11" s="741"/>
      <c r="F11" s="741"/>
      <c r="G11" s="741"/>
      <c r="H11" s="741"/>
      <c r="I11" s="741"/>
      <c r="J11" s="741"/>
      <c r="K11" s="741"/>
      <c r="L11" s="741"/>
      <c r="M11" s="741"/>
      <c r="N11" s="742"/>
      <c r="O11" s="149"/>
    </row>
    <row r="12" spans="1:15" ht="17.25" customHeight="1" x14ac:dyDescent="0.3">
      <c r="B12" s="53" t="s">
        <v>256</v>
      </c>
      <c r="C12" s="743" t="s">
        <v>344</v>
      </c>
      <c r="D12" s="744"/>
      <c r="E12" s="844"/>
      <c r="F12" s="744"/>
      <c r="G12" s="744"/>
      <c r="H12" s="744"/>
      <c r="I12" s="844"/>
      <c r="J12" s="744"/>
      <c r="K12" s="744"/>
      <c r="L12" s="744"/>
      <c r="M12" s="744"/>
      <c r="N12" s="745"/>
      <c r="O12" s="150"/>
    </row>
    <row r="13" spans="1:15" ht="17.25" customHeight="1" x14ac:dyDescent="0.3">
      <c r="B13" s="705" t="s">
        <v>568</v>
      </c>
      <c r="C13" s="712" t="s">
        <v>258</v>
      </c>
      <c r="D13" s="55" t="s">
        <v>259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151"/>
    </row>
    <row r="14" spans="1:15" ht="17.25" customHeight="1" x14ac:dyDescent="0.3">
      <c r="B14" s="721"/>
      <c r="C14" s="746"/>
      <c r="D14" s="57" t="s">
        <v>260</v>
      </c>
      <c r="E14" s="714" t="s">
        <v>363</v>
      </c>
      <c r="F14" s="714"/>
      <c r="G14" s="748" t="s">
        <v>261</v>
      </c>
      <c r="H14" s="748"/>
      <c r="I14" s="748"/>
      <c r="J14" s="748"/>
      <c r="K14" s="748"/>
      <c r="L14" s="748"/>
      <c r="M14" s="748"/>
      <c r="N14" s="748"/>
      <c r="O14" s="151"/>
    </row>
    <row r="15" spans="1:15" ht="17.25" customHeight="1" x14ac:dyDescent="0.3">
      <c r="B15" s="721"/>
      <c r="C15" s="746"/>
      <c r="D15" s="57" t="s">
        <v>262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151"/>
    </row>
    <row r="16" spans="1:15" ht="17.25" customHeight="1" x14ac:dyDescent="0.3">
      <c r="B16" s="721"/>
      <c r="C16" s="713"/>
      <c r="D16" s="57" t="s">
        <v>263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151"/>
    </row>
    <row r="17" spans="1:15" ht="17.25" customHeight="1" x14ac:dyDescent="0.3">
      <c r="B17" s="721"/>
      <c r="C17" s="712" t="s">
        <v>264</v>
      </c>
      <c r="D17" s="57" t="s">
        <v>265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151"/>
    </row>
    <row r="18" spans="1:15" ht="17.25" customHeight="1" x14ac:dyDescent="0.3">
      <c r="B18" s="721"/>
      <c r="C18" s="713"/>
      <c r="D18" s="57" t="s">
        <v>267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151"/>
    </row>
    <row r="19" spans="1:15" ht="17.25" customHeight="1" x14ac:dyDescent="0.3">
      <c r="B19" s="721"/>
      <c r="C19" s="712" t="s">
        <v>268</v>
      </c>
      <c r="D19" s="57" t="s">
        <v>269</v>
      </c>
      <c r="E19" s="714" t="s">
        <v>363</v>
      </c>
      <c r="F19" s="714"/>
      <c r="G19" s="715" t="s">
        <v>800</v>
      </c>
      <c r="H19" s="716"/>
      <c r="I19" s="716"/>
      <c r="J19" s="716"/>
      <c r="K19" s="716"/>
      <c r="L19" s="716"/>
      <c r="M19" s="716"/>
      <c r="N19" s="717"/>
      <c r="O19" s="151"/>
    </row>
    <row r="20" spans="1:15" ht="17.25" customHeight="1" x14ac:dyDescent="0.3">
      <c r="B20" s="706"/>
      <c r="C20" s="713"/>
      <c r="D20" s="57" t="s">
        <v>270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151"/>
    </row>
    <row r="21" spans="1:15" ht="17.25" customHeight="1" x14ac:dyDescent="0.3">
      <c r="B21" s="705" t="s">
        <v>271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274</v>
      </c>
      <c r="N21" s="58" t="s">
        <v>275</v>
      </c>
      <c r="O21" s="152"/>
    </row>
    <row r="22" spans="1:15" ht="17.25" customHeight="1" x14ac:dyDescent="0.3">
      <c r="B22" s="721"/>
      <c r="C22" s="724" t="s">
        <v>276</v>
      </c>
      <c r="D22" s="724"/>
      <c r="E22" s="839" t="s">
        <v>365</v>
      </c>
      <c r="F22" s="710"/>
      <c r="G22" s="60" t="s">
        <v>366</v>
      </c>
      <c r="H22" s="61" t="s">
        <v>367</v>
      </c>
      <c r="I22" s="839" t="s">
        <v>365</v>
      </c>
      <c r="J22" s="710"/>
      <c r="K22" s="60" t="s">
        <v>366</v>
      </c>
      <c r="L22" s="61" t="s">
        <v>367</v>
      </c>
      <c r="M22" s="711" t="s">
        <v>368</v>
      </c>
      <c r="N22" s="711" t="s">
        <v>277</v>
      </c>
      <c r="O22" s="153"/>
    </row>
    <row r="23" spans="1:15" ht="17.25" customHeight="1" x14ac:dyDescent="0.3">
      <c r="B23" s="706"/>
      <c r="C23" s="724" t="s">
        <v>278</v>
      </c>
      <c r="D23" s="724"/>
      <c r="E23" s="839" t="s">
        <v>365</v>
      </c>
      <c r="F23" s="710"/>
      <c r="G23" s="60" t="s">
        <v>366</v>
      </c>
      <c r="H23" s="61" t="s">
        <v>367</v>
      </c>
      <c r="I23" s="839" t="s">
        <v>365</v>
      </c>
      <c r="J23" s="710"/>
      <c r="K23" s="60" t="s">
        <v>366</v>
      </c>
      <c r="L23" s="61" t="s">
        <v>367</v>
      </c>
      <c r="M23" s="711"/>
      <c r="N23" s="711"/>
      <c r="O23" s="153"/>
    </row>
    <row r="24" spans="1:15" ht="17.25" customHeight="1" x14ac:dyDescent="0.3">
      <c r="B24" s="705" t="s">
        <v>279</v>
      </c>
      <c r="C24" s="724" t="s">
        <v>280</v>
      </c>
      <c r="D24" s="724"/>
      <c r="E24" s="837" t="s">
        <v>281</v>
      </c>
      <c r="F24" s="305"/>
      <c r="G24" s="305"/>
      <c r="H24" s="305"/>
      <c r="I24" s="837"/>
      <c r="J24" s="305"/>
      <c r="K24" s="305"/>
      <c r="L24" s="305"/>
      <c r="M24" s="305"/>
      <c r="N24" s="305"/>
      <c r="O24" s="154"/>
    </row>
    <row r="25" spans="1:15" ht="17.25" customHeight="1" x14ac:dyDescent="0.3">
      <c r="B25" s="706"/>
      <c r="C25" s="724" t="s">
        <v>282</v>
      </c>
      <c r="D25" s="724"/>
      <c r="E25" s="837" t="s">
        <v>369</v>
      </c>
      <c r="F25" s="306"/>
      <c r="G25" s="306"/>
      <c r="H25" s="306"/>
      <c r="I25" s="838"/>
      <c r="J25" s="306"/>
      <c r="K25" s="306"/>
      <c r="L25" s="306"/>
      <c r="M25" s="306"/>
      <c r="N25" s="306"/>
      <c r="O25" s="154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283</v>
      </c>
      <c r="C27" s="759"/>
      <c r="D27" s="759"/>
      <c r="E27" s="760"/>
      <c r="F27" s="759"/>
      <c r="G27" s="759"/>
      <c r="H27" s="759"/>
      <c r="I27" s="760"/>
      <c r="J27" s="759"/>
      <c r="K27" s="759"/>
      <c r="L27" s="759"/>
      <c r="M27" s="759"/>
      <c r="N27" s="759"/>
      <c r="O27" s="155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156"/>
    </row>
    <row r="29" spans="1:15" ht="17.25" customHeight="1" x14ac:dyDescent="0.3">
      <c r="B29" s="823" t="s">
        <v>284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274</v>
      </c>
      <c r="N29" s="66" t="s">
        <v>275</v>
      </c>
      <c r="O29" s="157"/>
    </row>
    <row r="30" spans="1:15" ht="17.25" customHeight="1" x14ac:dyDescent="0.3">
      <c r="B30" s="824" t="s">
        <v>285</v>
      </c>
      <c r="C30" s="825"/>
      <c r="D30" s="826"/>
      <c r="E30" s="830">
        <v>0</v>
      </c>
      <c r="F30" s="830"/>
      <c r="G30" s="830"/>
      <c r="H30" s="831"/>
      <c r="I30" s="832">
        <v>0</v>
      </c>
      <c r="J30" s="833"/>
      <c r="K30" s="833"/>
      <c r="L30" s="834"/>
      <c r="M30" s="84" t="s">
        <v>345</v>
      </c>
      <c r="N30" s="71" t="s">
        <v>288</v>
      </c>
      <c r="O30" s="158"/>
    </row>
    <row r="31" spans="1:15" ht="17.25" customHeight="1" x14ac:dyDescent="0.3">
      <c r="B31" s="827"/>
      <c r="C31" s="828"/>
      <c r="D31" s="829"/>
      <c r="E31" s="110" t="s">
        <v>286</v>
      </c>
      <c r="F31" s="835">
        <v>0</v>
      </c>
      <c r="G31" s="835"/>
      <c r="H31" s="836"/>
      <c r="I31" s="110" t="s">
        <v>286</v>
      </c>
      <c r="J31" s="635" t="s">
        <v>515</v>
      </c>
      <c r="K31" s="635"/>
      <c r="L31" s="636"/>
      <c r="M31" s="808" t="s">
        <v>290</v>
      </c>
      <c r="N31" s="775" t="s">
        <v>291</v>
      </c>
      <c r="O31" s="158"/>
    </row>
    <row r="32" spans="1:15" ht="17.25" customHeight="1" x14ac:dyDescent="0.3">
      <c r="B32" s="827"/>
      <c r="C32" s="828"/>
      <c r="D32" s="82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808"/>
      <c r="N32" s="775"/>
      <c r="O32" s="158"/>
    </row>
    <row r="33" spans="2:17" ht="17.25" customHeight="1" x14ac:dyDescent="0.3">
      <c r="B33" s="827"/>
      <c r="C33" s="828"/>
      <c r="D33" s="82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822" t="s">
        <v>295</v>
      </c>
      <c r="N33" s="498" t="s">
        <v>296</v>
      </c>
      <c r="O33" s="158"/>
    </row>
    <row r="34" spans="2:17" ht="17.25" customHeight="1" x14ac:dyDescent="0.3">
      <c r="B34" s="815" t="s">
        <v>293</v>
      </c>
      <c r="C34" s="816"/>
      <c r="D34" s="817"/>
      <c r="E34" s="110" t="s">
        <v>294</v>
      </c>
      <c r="F34" s="664">
        <v>0</v>
      </c>
      <c r="G34" s="664"/>
      <c r="H34" s="665"/>
      <c r="I34" s="110" t="s">
        <v>294</v>
      </c>
      <c r="J34" s="667">
        <v>0</v>
      </c>
      <c r="K34" s="821"/>
      <c r="L34" s="821"/>
      <c r="M34" s="822"/>
      <c r="N34" s="498"/>
      <c r="O34" s="158"/>
    </row>
    <row r="35" spans="2:17" ht="17.25" customHeight="1" x14ac:dyDescent="0.3">
      <c r="B35" s="815"/>
      <c r="C35" s="816"/>
      <c r="D35" s="817"/>
      <c r="E35" s="110" t="s">
        <v>297</v>
      </c>
      <c r="F35" s="690">
        <v>0</v>
      </c>
      <c r="G35" s="690"/>
      <c r="H35" s="691"/>
      <c r="I35" s="692" t="s">
        <v>593</v>
      </c>
      <c r="J35" s="693"/>
      <c r="K35" s="693"/>
      <c r="L35" s="694"/>
      <c r="M35" s="822"/>
      <c r="N35" s="498"/>
      <c r="O35" s="158"/>
    </row>
    <row r="36" spans="2:17" ht="17.25" customHeight="1" x14ac:dyDescent="0.3">
      <c r="B36" s="815"/>
      <c r="C36" s="816"/>
      <c r="D36" s="817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75"/>
      <c r="N36" s="85"/>
      <c r="O36" s="158"/>
    </row>
    <row r="37" spans="2:17" ht="17.25" customHeight="1" x14ac:dyDescent="0.3">
      <c r="B37" s="818"/>
      <c r="C37" s="819"/>
      <c r="D37" s="820"/>
      <c r="E37" s="110" t="s">
        <v>300</v>
      </c>
      <c r="F37" s="703">
        <v>0</v>
      </c>
      <c r="G37" s="703"/>
      <c r="H37" s="704"/>
      <c r="I37" s="698"/>
      <c r="J37" s="699"/>
      <c r="K37" s="699"/>
      <c r="L37" s="700"/>
      <c r="M37" s="808" t="s">
        <v>598</v>
      </c>
      <c r="N37" s="808" t="s">
        <v>302</v>
      </c>
      <c r="O37" s="158"/>
    </row>
    <row r="38" spans="2:17" ht="17.25" customHeight="1" x14ac:dyDescent="0.3">
      <c r="B38" s="626" t="s">
        <v>346</v>
      </c>
      <c r="C38" s="627"/>
      <c r="D38" s="628"/>
      <c r="E38" s="810">
        <v>0</v>
      </c>
      <c r="F38" s="811"/>
      <c r="G38" s="811"/>
      <c r="H38" s="812"/>
      <c r="I38" s="789">
        <v>0</v>
      </c>
      <c r="J38" s="790"/>
      <c r="K38" s="790"/>
      <c r="L38" s="791"/>
      <c r="M38" s="809"/>
      <c r="N38" s="808"/>
      <c r="O38" s="158"/>
    </row>
    <row r="39" spans="2:17" ht="17.25" customHeight="1" x14ac:dyDescent="0.3">
      <c r="B39" s="629"/>
      <c r="C39" s="630"/>
      <c r="D39" s="631"/>
      <c r="E39" s="111" t="s">
        <v>286</v>
      </c>
      <c r="F39" s="567">
        <v>0</v>
      </c>
      <c r="G39" s="567"/>
      <c r="H39" s="568"/>
      <c r="I39" s="111" t="s">
        <v>286</v>
      </c>
      <c r="J39" s="560">
        <v>0</v>
      </c>
      <c r="K39" s="813"/>
      <c r="L39" s="813"/>
      <c r="M39" s="75"/>
      <c r="N39" s="86"/>
      <c r="O39" s="158"/>
    </row>
    <row r="40" spans="2:17" ht="17.25" customHeight="1" x14ac:dyDescent="0.3">
      <c r="B40" s="629"/>
      <c r="C40" s="630"/>
      <c r="D40" s="631"/>
      <c r="E40" s="111" t="s">
        <v>289</v>
      </c>
      <c r="F40" s="569">
        <v>0</v>
      </c>
      <c r="G40" s="569"/>
      <c r="H40" s="570"/>
      <c r="I40" s="111" t="s">
        <v>289</v>
      </c>
      <c r="J40" s="565">
        <v>0</v>
      </c>
      <c r="K40" s="814"/>
      <c r="L40" s="814"/>
      <c r="M40" s="808" t="s">
        <v>597</v>
      </c>
      <c r="N40" s="86"/>
      <c r="O40" s="158"/>
    </row>
    <row r="41" spans="2:17" ht="17.25" customHeight="1" x14ac:dyDescent="0.3">
      <c r="B41" s="802" t="s">
        <v>303</v>
      </c>
      <c r="C41" s="803"/>
      <c r="D41" s="804"/>
      <c r="E41" s="111" t="s">
        <v>292</v>
      </c>
      <c r="F41" s="643">
        <v>0</v>
      </c>
      <c r="G41" s="643"/>
      <c r="H41" s="644"/>
      <c r="I41" s="645" t="s">
        <v>304</v>
      </c>
      <c r="J41" s="646"/>
      <c r="K41" s="646"/>
      <c r="L41" s="647"/>
      <c r="M41" s="583"/>
      <c r="N41" s="74"/>
      <c r="O41" s="158"/>
      <c r="Q41" s="47" t="s">
        <v>305</v>
      </c>
    </row>
    <row r="42" spans="2:17" ht="17.25" customHeight="1" x14ac:dyDescent="0.3">
      <c r="B42" s="802"/>
      <c r="C42" s="803"/>
      <c r="D42" s="804"/>
      <c r="E42" s="111" t="s">
        <v>294</v>
      </c>
      <c r="F42" s="654">
        <v>0</v>
      </c>
      <c r="G42" s="654"/>
      <c r="H42" s="655"/>
      <c r="I42" s="648"/>
      <c r="J42" s="649"/>
      <c r="K42" s="649"/>
      <c r="L42" s="650"/>
      <c r="M42" s="87" t="s">
        <v>307</v>
      </c>
      <c r="N42" s="88" t="s">
        <v>307</v>
      </c>
      <c r="O42" s="158"/>
    </row>
    <row r="43" spans="2:17" ht="17.25" customHeight="1" x14ac:dyDescent="0.3">
      <c r="B43" s="802"/>
      <c r="C43" s="803"/>
      <c r="D43" s="804"/>
      <c r="E43" s="111" t="s">
        <v>297</v>
      </c>
      <c r="F43" s="547">
        <v>0</v>
      </c>
      <c r="G43" s="547"/>
      <c r="H43" s="548"/>
      <c r="I43" s="648"/>
      <c r="J43" s="649"/>
      <c r="K43" s="649"/>
      <c r="L43" s="650"/>
      <c r="M43" s="84" t="s">
        <v>308</v>
      </c>
      <c r="N43" s="71" t="s">
        <v>309</v>
      </c>
      <c r="O43" s="158"/>
    </row>
    <row r="44" spans="2:17" ht="17.25" customHeight="1" x14ac:dyDescent="0.3">
      <c r="B44" s="805"/>
      <c r="C44" s="806"/>
      <c r="D44" s="807"/>
      <c r="E44" s="111" t="s">
        <v>299</v>
      </c>
      <c r="F44" s="549">
        <v>0</v>
      </c>
      <c r="G44" s="549"/>
      <c r="H44" s="550"/>
      <c r="I44" s="651"/>
      <c r="J44" s="652"/>
      <c r="K44" s="652"/>
      <c r="L44" s="653"/>
      <c r="M44" s="775" t="s">
        <v>603</v>
      </c>
      <c r="N44" s="775" t="s">
        <v>311</v>
      </c>
      <c r="O44" s="158"/>
    </row>
    <row r="45" spans="2:17" ht="17.25" customHeight="1" x14ac:dyDescent="0.3">
      <c r="B45" s="777" t="s">
        <v>347</v>
      </c>
      <c r="C45" s="778"/>
      <c r="D45" s="779"/>
      <c r="E45" s="786">
        <v>0</v>
      </c>
      <c r="F45" s="787"/>
      <c r="G45" s="787"/>
      <c r="H45" s="788"/>
      <c r="I45" s="789">
        <v>0</v>
      </c>
      <c r="J45" s="790"/>
      <c r="K45" s="790"/>
      <c r="L45" s="791"/>
      <c r="M45" s="775"/>
      <c r="N45" s="775"/>
      <c r="O45" s="158"/>
    </row>
    <row r="46" spans="2:17" ht="17.25" customHeight="1" x14ac:dyDescent="0.3">
      <c r="B46" s="780"/>
      <c r="C46" s="781"/>
      <c r="D46" s="782"/>
      <c r="E46" s="113" t="s">
        <v>286</v>
      </c>
      <c r="F46" s="557">
        <v>0</v>
      </c>
      <c r="G46" s="557"/>
      <c r="H46" s="558"/>
      <c r="I46" s="111" t="s">
        <v>286</v>
      </c>
      <c r="J46" s="560">
        <v>0</v>
      </c>
      <c r="K46" s="792"/>
      <c r="L46" s="792"/>
      <c r="M46" s="775"/>
      <c r="N46" s="775"/>
      <c r="O46" s="158"/>
    </row>
    <row r="47" spans="2:17" ht="17.25" customHeight="1" x14ac:dyDescent="0.3">
      <c r="B47" s="780"/>
      <c r="C47" s="781"/>
      <c r="D47" s="782"/>
      <c r="E47" s="113" t="s">
        <v>289</v>
      </c>
      <c r="F47" s="561">
        <v>0</v>
      </c>
      <c r="G47" s="561"/>
      <c r="H47" s="562"/>
      <c r="I47" s="793" t="s">
        <v>310</v>
      </c>
      <c r="J47" s="794"/>
      <c r="K47" s="794"/>
      <c r="L47" s="795"/>
      <c r="M47" s="498" t="s">
        <v>605</v>
      </c>
      <c r="N47" s="498" t="s">
        <v>313</v>
      </c>
      <c r="O47" s="158"/>
    </row>
    <row r="48" spans="2:17" ht="17.25" customHeight="1" x14ac:dyDescent="0.3">
      <c r="B48" s="780"/>
      <c r="C48" s="781"/>
      <c r="D48" s="782"/>
      <c r="E48" s="113" t="s">
        <v>292</v>
      </c>
      <c r="F48" s="624">
        <v>0</v>
      </c>
      <c r="G48" s="624"/>
      <c r="H48" s="625"/>
      <c r="I48" s="796"/>
      <c r="J48" s="797"/>
      <c r="K48" s="797"/>
      <c r="L48" s="798"/>
      <c r="M48" s="583"/>
      <c r="N48" s="498"/>
      <c r="O48" s="158"/>
    </row>
    <row r="49" spans="1:15" ht="17.25" customHeight="1" x14ac:dyDescent="0.3">
      <c r="B49" s="780"/>
      <c r="C49" s="781"/>
      <c r="D49" s="782"/>
      <c r="E49" s="113" t="s">
        <v>294</v>
      </c>
      <c r="F49" s="547">
        <v>0</v>
      </c>
      <c r="G49" s="547"/>
      <c r="H49" s="548"/>
      <c r="I49" s="796"/>
      <c r="J49" s="797"/>
      <c r="K49" s="797"/>
      <c r="L49" s="798"/>
      <c r="M49" s="775" t="s">
        <v>764</v>
      </c>
      <c r="N49" s="776" t="s">
        <v>315</v>
      </c>
      <c r="O49" s="158"/>
    </row>
    <row r="50" spans="1:15" ht="17.25" customHeight="1" x14ac:dyDescent="0.3">
      <c r="B50" s="783"/>
      <c r="C50" s="784"/>
      <c r="D50" s="785"/>
      <c r="E50" s="113" t="s">
        <v>297</v>
      </c>
      <c r="F50" s="549">
        <v>0</v>
      </c>
      <c r="G50" s="549"/>
      <c r="H50" s="550"/>
      <c r="I50" s="799"/>
      <c r="J50" s="800"/>
      <c r="K50" s="800"/>
      <c r="L50" s="801"/>
      <c r="M50" s="583"/>
      <c r="N50" s="776"/>
      <c r="O50" s="158"/>
    </row>
    <row r="51" spans="1:15" ht="17.25" customHeight="1" x14ac:dyDescent="0.3">
      <c r="B51" s="508" t="s">
        <v>316</v>
      </c>
      <c r="C51" s="509"/>
      <c r="D51" s="510"/>
      <c r="E51" s="514">
        <v>0</v>
      </c>
      <c r="F51" s="515"/>
      <c r="G51" s="515"/>
      <c r="H51" s="516"/>
      <c r="I51" s="517">
        <v>0</v>
      </c>
      <c r="J51" s="518"/>
      <c r="K51" s="518"/>
      <c r="L51" s="519"/>
      <c r="M51" s="498" t="s">
        <v>765</v>
      </c>
      <c r="N51" s="89"/>
      <c r="O51" s="158"/>
    </row>
    <row r="52" spans="1:15" ht="17.25" customHeight="1" x14ac:dyDescent="0.3">
      <c r="B52" s="511"/>
      <c r="C52" s="512"/>
      <c r="D52" s="513"/>
      <c r="E52" s="535" t="s">
        <v>757</v>
      </c>
      <c r="F52" s="536"/>
      <c r="G52" s="536"/>
      <c r="H52" s="537"/>
      <c r="I52" s="118" t="s">
        <v>286</v>
      </c>
      <c r="J52" s="520">
        <v>0</v>
      </c>
      <c r="K52" s="520"/>
      <c r="L52" s="521"/>
      <c r="M52" s="583"/>
      <c r="N52" s="74"/>
      <c r="O52" s="158"/>
    </row>
    <row r="53" spans="1:15" ht="17.25" customHeight="1" x14ac:dyDescent="0.3">
      <c r="B53" s="522" t="s">
        <v>756</v>
      </c>
      <c r="C53" s="523"/>
      <c r="D53" s="524"/>
      <c r="E53" s="538"/>
      <c r="F53" s="539"/>
      <c r="G53" s="539"/>
      <c r="H53" s="540"/>
      <c r="I53" s="234" t="s">
        <v>289</v>
      </c>
      <c r="J53" s="529" t="s">
        <v>755</v>
      </c>
      <c r="K53" s="529"/>
      <c r="L53" s="530"/>
      <c r="M53" s="90" t="s">
        <v>317</v>
      </c>
      <c r="N53" s="74"/>
      <c r="O53" s="158"/>
    </row>
    <row r="54" spans="1:15" ht="17.25" customHeight="1" x14ac:dyDescent="0.3">
      <c r="B54" s="525"/>
      <c r="C54" s="523"/>
      <c r="D54" s="524"/>
      <c r="E54" s="541" t="s">
        <v>758</v>
      </c>
      <c r="F54" s="542"/>
      <c r="G54" s="542"/>
      <c r="H54" s="543"/>
      <c r="I54" s="235"/>
      <c r="J54" s="531" t="s">
        <v>760</v>
      </c>
      <c r="K54" s="531"/>
      <c r="L54" s="532"/>
      <c r="M54" s="498" t="s">
        <v>318</v>
      </c>
      <c r="N54" s="74"/>
      <c r="O54" s="158"/>
    </row>
    <row r="55" spans="1:15" ht="17.25" customHeight="1" x14ac:dyDescent="0.3">
      <c r="B55" s="526"/>
      <c r="C55" s="527"/>
      <c r="D55" s="528"/>
      <c r="E55" s="541" t="s">
        <v>759</v>
      </c>
      <c r="F55" s="542"/>
      <c r="G55" s="542"/>
      <c r="H55" s="543"/>
      <c r="I55" s="236"/>
      <c r="J55" s="533" t="s">
        <v>775</v>
      </c>
      <c r="K55" s="533"/>
      <c r="L55" s="534"/>
      <c r="M55" s="774"/>
      <c r="N55" s="78"/>
      <c r="O55" s="158"/>
    </row>
    <row r="56" spans="1:15" ht="17.25" customHeight="1" x14ac:dyDescent="0.3">
      <c r="B56" s="499" t="s">
        <v>319</v>
      </c>
      <c r="C56" s="500"/>
      <c r="D56" s="501"/>
      <c r="E56" s="767">
        <v>0</v>
      </c>
      <c r="F56" s="503"/>
      <c r="G56" s="503"/>
      <c r="H56" s="504"/>
      <c r="I56" s="768">
        <v>75</v>
      </c>
      <c r="J56" s="506"/>
      <c r="K56" s="506"/>
      <c r="L56" s="507"/>
      <c r="M56" s="79" t="s">
        <v>320</v>
      </c>
      <c r="N56" s="79" t="s">
        <v>321</v>
      </c>
    </row>
    <row r="57" spans="1:15" ht="17.25" customHeight="1" x14ac:dyDescent="0.3">
      <c r="A57" s="130" t="s">
        <v>528</v>
      </c>
      <c r="O57" s="130" t="s">
        <v>529</v>
      </c>
    </row>
    <row r="58" spans="1:15" ht="17.25" customHeight="1" x14ac:dyDescent="0.3">
      <c r="B58" s="427" t="s">
        <v>804</v>
      </c>
      <c r="C58" s="428"/>
      <c r="D58" s="428"/>
      <c r="E58" s="428"/>
      <c r="F58" s="428"/>
      <c r="G58" s="428"/>
      <c r="H58" s="428"/>
      <c r="I58" s="428"/>
      <c r="J58" s="428"/>
      <c r="K58" s="428"/>
      <c r="L58" s="428"/>
      <c r="M58" s="428"/>
      <c r="N58" s="429"/>
    </row>
    <row r="59" spans="1:15" ht="17.25" customHeight="1" x14ac:dyDescent="0.3">
      <c r="B59" s="430" t="s">
        <v>591</v>
      </c>
      <c r="C59" s="431"/>
      <c r="D59" s="431"/>
      <c r="E59" s="431"/>
      <c r="F59" s="431"/>
      <c r="G59" s="431"/>
      <c r="H59" s="431"/>
      <c r="I59" s="431"/>
      <c r="J59" s="431"/>
      <c r="K59" s="431"/>
      <c r="L59" s="431"/>
      <c r="M59" s="431"/>
      <c r="N59" s="432"/>
    </row>
    <row r="60" spans="1:15" ht="17.25" customHeight="1" x14ac:dyDescent="0.3">
      <c r="B60" s="769" t="s">
        <v>284</v>
      </c>
      <c r="C60" s="769"/>
      <c r="D60" s="769"/>
      <c r="E60" s="770" t="s">
        <v>272</v>
      </c>
      <c r="F60" s="771"/>
      <c r="G60" s="771"/>
      <c r="H60" s="772"/>
      <c r="I60" s="433" t="s">
        <v>273</v>
      </c>
      <c r="J60" s="434"/>
      <c r="K60" s="434"/>
      <c r="L60" s="435"/>
      <c r="M60" s="81" t="s">
        <v>274</v>
      </c>
      <c r="N60" s="81" t="s">
        <v>275</v>
      </c>
    </row>
    <row r="61" spans="1:15" ht="17.25" customHeight="1" x14ac:dyDescent="0.3">
      <c r="B61" s="773" t="s">
        <v>322</v>
      </c>
      <c r="C61" s="773"/>
      <c r="D61" s="773"/>
      <c r="E61" s="445">
        <v>0</v>
      </c>
      <c r="F61" s="446"/>
      <c r="G61" s="446"/>
      <c r="H61" s="447"/>
      <c r="I61" s="448">
        <v>0</v>
      </c>
      <c r="J61" s="449"/>
      <c r="K61" s="449"/>
      <c r="L61" s="450"/>
      <c r="M61" s="763" t="s">
        <v>323</v>
      </c>
      <c r="N61" s="766" t="s">
        <v>323</v>
      </c>
    </row>
    <row r="62" spans="1:15" ht="17.25" customHeight="1" x14ac:dyDescent="0.3">
      <c r="B62" s="773"/>
      <c r="C62" s="773"/>
      <c r="D62" s="773"/>
      <c r="E62" s="114" t="s">
        <v>286</v>
      </c>
      <c r="F62" s="476">
        <v>0</v>
      </c>
      <c r="G62" s="476"/>
      <c r="H62" s="477"/>
      <c r="I62" s="114" t="s">
        <v>286</v>
      </c>
      <c r="J62" s="478" t="s">
        <v>515</v>
      </c>
      <c r="K62" s="478"/>
      <c r="L62" s="479"/>
      <c r="M62" s="764"/>
      <c r="N62" s="766"/>
    </row>
    <row r="63" spans="1:15" ht="17.25" customHeight="1" x14ac:dyDescent="0.3">
      <c r="B63" s="773"/>
      <c r="C63" s="773"/>
      <c r="D63" s="773"/>
      <c r="E63" s="114" t="s">
        <v>289</v>
      </c>
      <c r="F63" s="480">
        <v>0</v>
      </c>
      <c r="G63" s="480"/>
      <c r="H63" s="481"/>
      <c r="I63" s="114" t="s">
        <v>289</v>
      </c>
      <c r="J63" s="478" t="s">
        <v>516</v>
      </c>
      <c r="K63" s="478"/>
      <c r="L63" s="479"/>
      <c r="M63" s="764"/>
      <c r="N63" s="766"/>
    </row>
    <row r="64" spans="1:15" ht="17.25" customHeight="1" x14ac:dyDescent="0.3">
      <c r="B64" s="773"/>
      <c r="C64" s="773"/>
      <c r="D64" s="773"/>
      <c r="E64" s="114" t="s">
        <v>292</v>
      </c>
      <c r="F64" s="482">
        <v>0</v>
      </c>
      <c r="G64" s="482"/>
      <c r="H64" s="483"/>
      <c r="I64" s="114" t="s">
        <v>292</v>
      </c>
      <c r="J64" s="484">
        <v>0</v>
      </c>
      <c r="K64" s="484"/>
      <c r="L64" s="485"/>
      <c r="M64" s="764"/>
      <c r="N64" s="766"/>
    </row>
    <row r="65" spans="2:14" ht="17.25" customHeight="1" x14ac:dyDescent="0.3">
      <c r="B65" s="773"/>
      <c r="C65" s="773"/>
      <c r="D65" s="773"/>
      <c r="E65" s="114" t="s">
        <v>294</v>
      </c>
      <c r="F65" s="457">
        <v>0</v>
      </c>
      <c r="G65" s="457"/>
      <c r="H65" s="458"/>
      <c r="I65" s="114" t="s">
        <v>294</v>
      </c>
      <c r="J65" s="459">
        <v>0</v>
      </c>
      <c r="K65" s="459"/>
      <c r="L65" s="460"/>
      <c r="M65" s="764"/>
      <c r="N65" s="766"/>
    </row>
    <row r="66" spans="2:14" ht="17.25" customHeight="1" x14ac:dyDescent="0.3">
      <c r="B66" s="773"/>
      <c r="C66" s="773"/>
      <c r="D66" s="773"/>
      <c r="E66" s="114" t="s">
        <v>297</v>
      </c>
      <c r="F66" s="461">
        <v>0</v>
      </c>
      <c r="G66" s="461"/>
      <c r="H66" s="462"/>
      <c r="I66" s="463" t="s">
        <v>324</v>
      </c>
      <c r="J66" s="464"/>
      <c r="K66" s="464"/>
      <c r="L66" s="465"/>
      <c r="M66" s="764"/>
      <c r="N66" s="766"/>
    </row>
    <row r="67" spans="2:14" ht="17.25" customHeight="1" x14ac:dyDescent="0.3">
      <c r="B67" s="773"/>
      <c r="C67" s="773"/>
      <c r="D67" s="773"/>
      <c r="E67" s="114" t="s">
        <v>299</v>
      </c>
      <c r="F67" s="472">
        <v>0</v>
      </c>
      <c r="G67" s="472"/>
      <c r="H67" s="473"/>
      <c r="I67" s="466"/>
      <c r="J67" s="467"/>
      <c r="K67" s="467"/>
      <c r="L67" s="468"/>
      <c r="M67" s="764"/>
      <c r="N67" s="766"/>
    </row>
    <row r="68" spans="2:14" ht="17.25" customHeight="1" x14ac:dyDescent="0.3">
      <c r="B68" s="773"/>
      <c r="C68" s="773"/>
      <c r="D68" s="773"/>
      <c r="E68" s="114" t="s">
        <v>300</v>
      </c>
      <c r="F68" s="474">
        <v>0</v>
      </c>
      <c r="G68" s="474"/>
      <c r="H68" s="475"/>
      <c r="I68" s="469"/>
      <c r="J68" s="470"/>
      <c r="K68" s="470"/>
      <c r="L68" s="471"/>
      <c r="M68" s="764"/>
      <c r="N68" s="766"/>
    </row>
    <row r="69" spans="2:14" ht="17.25" customHeight="1" x14ac:dyDescent="0.3">
      <c r="B69" s="762" t="s">
        <v>325</v>
      </c>
      <c r="C69" s="762"/>
      <c r="D69" s="762"/>
      <c r="E69" s="495">
        <v>0</v>
      </c>
      <c r="F69" s="496"/>
      <c r="G69" s="496"/>
      <c r="H69" s="497"/>
      <c r="I69" s="367">
        <v>0</v>
      </c>
      <c r="J69" s="368"/>
      <c r="K69" s="368"/>
      <c r="L69" s="369"/>
      <c r="M69" s="764"/>
      <c r="N69" s="766"/>
    </row>
    <row r="70" spans="2:14" ht="17.25" customHeight="1" x14ac:dyDescent="0.3">
      <c r="B70" s="762"/>
      <c r="C70" s="762"/>
      <c r="D70" s="762"/>
      <c r="E70" s="115" t="s">
        <v>286</v>
      </c>
      <c r="F70" s="370">
        <v>0</v>
      </c>
      <c r="G70" s="370"/>
      <c r="H70" s="371"/>
      <c r="I70" s="115" t="s">
        <v>286</v>
      </c>
      <c r="J70" s="372">
        <v>0</v>
      </c>
      <c r="K70" s="372"/>
      <c r="L70" s="373"/>
      <c r="M70" s="764"/>
      <c r="N70" s="766"/>
    </row>
    <row r="71" spans="2:14" ht="17.25" customHeight="1" x14ac:dyDescent="0.3">
      <c r="B71" s="762"/>
      <c r="C71" s="762"/>
      <c r="D71" s="762"/>
      <c r="E71" s="115" t="s">
        <v>289</v>
      </c>
      <c r="F71" s="374">
        <v>0</v>
      </c>
      <c r="G71" s="374"/>
      <c r="H71" s="375"/>
      <c r="I71" s="376" t="s">
        <v>326</v>
      </c>
      <c r="J71" s="377"/>
      <c r="K71" s="377"/>
      <c r="L71" s="378"/>
      <c r="M71" s="764"/>
      <c r="N71" s="766"/>
    </row>
    <row r="72" spans="2:14" ht="17.25" customHeight="1" x14ac:dyDescent="0.3">
      <c r="B72" s="762"/>
      <c r="C72" s="762"/>
      <c r="D72" s="762"/>
      <c r="E72" s="115" t="s">
        <v>292</v>
      </c>
      <c r="F72" s="385">
        <v>0</v>
      </c>
      <c r="G72" s="385"/>
      <c r="H72" s="386"/>
      <c r="I72" s="379"/>
      <c r="J72" s="380"/>
      <c r="K72" s="380"/>
      <c r="L72" s="381"/>
      <c r="M72" s="764"/>
      <c r="N72" s="766"/>
    </row>
    <row r="73" spans="2:14" ht="17.25" customHeight="1" x14ac:dyDescent="0.3">
      <c r="B73" s="762"/>
      <c r="C73" s="762"/>
      <c r="D73" s="762"/>
      <c r="E73" s="115" t="s">
        <v>294</v>
      </c>
      <c r="F73" s="387">
        <v>0</v>
      </c>
      <c r="G73" s="387"/>
      <c r="H73" s="388"/>
      <c r="I73" s="379"/>
      <c r="J73" s="380"/>
      <c r="K73" s="380"/>
      <c r="L73" s="381"/>
      <c r="M73" s="764"/>
      <c r="N73" s="766"/>
    </row>
    <row r="74" spans="2:14" ht="17.25" customHeight="1" x14ac:dyDescent="0.3">
      <c r="B74" s="762"/>
      <c r="C74" s="762"/>
      <c r="D74" s="762"/>
      <c r="E74" s="115" t="s">
        <v>297</v>
      </c>
      <c r="F74" s="389">
        <v>0</v>
      </c>
      <c r="G74" s="389"/>
      <c r="H74" s="390"/>
      <c r="I74" s="382"/>
      <c r="J74" s="383"/>
      <c r="K74" s="383"/>
      <c r="L74" s="384"/>
      <c r="M74" s="764"/>
      <c r="N74" s="766"/>
    </row>
    <row r="75" spans="2:14" ht="17.25" customHeight="1" x14ac:dyDescent="0.3">
      <c r="B75" s="761" t="s">
        <v>327</v>
      </c>
      <c r="C75" s="761"/>
      <c r="D75" s="761"/>
      <c r="E75" s="400">
        <v>0</v>
      </c>
      <c r="F75" s="401"/>
      <c r="G75" s="401"/>
      <c r="H75" s="402"/>
      <c r="I75" s="403">
        <v>0</v>
      </c>
      <c r="J75" s="404"/>
      <c r="K75" s="404"/>
      <c r="L75" s="405"/>
      <c r="M75" s="764"/>
      <c r="N75" s="766"/>
    </row>
    <row r="76" spans="2:14" ht="17.25" customHeight="1" x14ac:dyDescent="0.3">
      <c r="B76" s="761"/>
      <c r="C76" s="761"/>
      <c r="D76" s="761"/>
      <c r="E76" s="116" t="s">
        <v>286</v>
      </c>
      <c r="F76" s="406">
        <v>0</v>
      </c>
      <c r="G76" s="406"/>
      <c r="H76" s="407"/>
      <c r="I76" s="120" t="s">
        <v>286</v>
      </c>
      <c r="J76" s="408">
        <v>0</v>
      </c>
      <c r="K76" s="408"/>
      <c r="L76" s="409"/>
      <c r="M76" s="764"/>
      <c r="N76" s="766"/>
    </row>
    <row r="77" spans="2:14" ht="17.25" customHeight="1" x14ac:dyDescent="0.3">
      <c r="B77" s="761"/>
      <c r="C77" s="761"/>
      <c r="D77" s="761"/>
      <c r="E77" s="116" t="s">
        <v>289</v>
      </c>
      <c r="F77" s="410">
        <v>0</v>
      </c>
      <c r="G77" s="410"/>
      <c r="H77" s="411"/>
      <c r="I77" s="412" t="s">
        <v>328</v>
      </c>
      <c r="J77" s="413"/>
      <c r="K77" s="413"/>
      <c r="L77" s="414"/>
      <c r="M77" s="764"/>
      <c r="N77" s="766"/>
    </row>
    <row r="78" spans="2:14" ht="17.25" customHeight="1" x14ac:dyDescent="0.3">
      <c r="B78" s="761"/>
      <c r="C78" s="761"/>
      <c r="D78" s="761"/>
      <c r="E78" s="116" t="s">
        <v>292</v>
      </c>
      <c r="F78" s="421">
        <v>0</v>
      </c>
      <c r="G78" s="421"/>
      <c r="H78" s="422"/>
      <c r="I78" s="415"/>
      <c r="J78" s="416"/>
      <c r="K78" s="416"/>
      <c r="L78" s="417"/>
      <c r="M78" s="764"/>
      <c r="N78" s="766"/>
    </row>
    <row r="79" spans="2:14" ht="17.25" customHeight="1" x14ac:dyDescent="0.3">
      <c r="B79" s="761"/>
      <c r="C79" s="761"/>
      <c r="D79" s="761"/>
      <c r="E79" s="116" t="s">
        <v>294</v>
      </c>
      <c r="F79" s="423">
        <v>0</v>
      </c>
      <c r="G79" s="423"/>
      <c r="H79" s="424"/>
      <c r="I79" s="415"/>
      <c r="J79" s="416"/>
      <c r="K79" s="416"/>
      <c r="L79" s="417"/>
      <c r="M79" s="764"/>
      <c r="N79" s="766"/>
    </row>
    <row r="80" spans="2:14" ht="17.25" customHeight="1" x14ac:dyDescent="0.3">
      <c r="B80" s="761"/>
      <c r="C80" s="761"/>
      <c r="D80" s="761"/>
      <c r="E80" s="116" t="s">
        <v>297</v>
      </c>
      <c r="F80" s="425">
        <v>0</v>
      </c>
      <c r="G80" s="425"/>
      <c r="H80" s="426"/>
      <c r="I80" s="418"/>
      <c r="J80" s="419"/>
      <c r="K80" s="419"/>
      <c r="L80" s="420"/>
      <c r="M80" s="764"/>
      <c r="N80" s="766"/>
    </row>
    <row r="81" spans="1:15" ht="17.25" customHeight="1" x14ac:dyDescent="0.3">
      <c r="B81" s="331" t="s">
        <v>557</v>
      </c>
      <c r="C81" s="332"/>
      <c r="D81" s="333"/>
      <c r="E81" s="337">
        <v>0</v>
      </c>
      <c r="F81" s="338"/>
      <c r="G81" s="338"/>
      <c r="H81" s="339"/>
      <c r="I81" s="340">
        <v>0</v>
      </c>
      <c r="J81" s="341"/>
      <c r="K81" s="341"/>
      <c r="L81" s="342"/>
      <c r="M81" s="764"/>
      <c r="N81" s="766"/>
    </row>
    <row r="82" spans="1:15" ht="17.25" customHeight="1" x14ac:dyDescent="0.3">
      <c r="B82" s="334"/>
      <c r="C82" s="335"/>
      <c r="D82" s="336"/>
      <c r="E82" s="354" t="s">
        <v>757</v>
      </c>
      <c r="F82" s="355"/>
      <c r="G82" s="355"/>
      <c r="H82" s="356"/>
      <c r="I82" s="237" t="s">
        <v>286</v>
      </c>
      <c r="J82" s="343">
        <v>0</v>
      </c>
      <c r="K82" s="343"/>
      <c r="L82" s="344"/>
      <c r="M82" s="764"/>
      <c r="N82" s="766"/>
    </row>
    <row r="83" spans="1:15" ht="17.25" customHeight="1" x14ac:dyDescent="0.3">
      <c r="B83" s="345" t="s">
        <v>756</v>
      </c>
      <c r="C83" s="346"/>
      <c r="D83" s="347"/>
      <c r="E83" s="357"/>
      <c r="F83" s="358"/>
      <c r="G83" s="358"/>
      <c r="H83" s="359"/>
      <c r="I83" s="238" t="s">
        <v>289</v>
      </c>
      <c r="J83" s="352" t="s">
        <v>755</v>
      </c>
      <c r="K83" s="352"/>
      <c r="L83" s="353"/>
      <c r="M83" s="764"/>
      <c r="N83" s="766"/>
    </row>
    <row r="84" spans="1:15" ht="17.25" customHeight="1" x14ac:dyDescent="0.3">
      <c r="B84" s="348"/>
      <c r="C84" s="346"/>
      <c r="D84" s="347"/>
      <c r="E84" s="360" t="s">
        <v>758</v>
      </c>
      <c r="F84" s="361"/>
      <c r="G84" s="361"/>
      <c r="H84" s="362"/>
      <c r="I84" s="239"/>
      <c r="J84" s="363" t="s">
        <v>760</v>
      </c>
      <c r="K84" s="363"/>
      <c r="L84" s="364"/>
      <c r="M84" s="764"/>
      <c r="N84" s="766"/>
    </row>
    <row r="85" spans="1:15" ht="17.25" customHeight="1" x14ac:dyDescent="0.3">
      <c r="B85" s="349"/>
      <c r="C85" s="350"/>
      <c r="D85" s="351"/>
      <c r="E85" s="360" t="s">
        <v>759</v>
      </c>
      <c r="F85" s="361"/>
      <c r="G85" s="361"/>
      <c r="H85" s="362"/>
      <c r="I85" s="240"/>
      <c r="J85" s="365" t="s">
        <v>775</v>
      </c>
      <c r="K85" s="365"/>
      <c r="L85" s="366"/>
      <c r="M85" s="765"/>
      <c r="N85" s="766"/>
    </row>
    <row r="86" spans="1:15" ht="17.25" customHeight="1" x14ac:dyDescent="0.3">
      <c r="B86" s="758" t="s">
        <v>329</v>
      </c>
      <c r="C86" s="758"/>
      <c r="D86" s="758"/>
      <c r="E86" s="322">
        <v>0</v>
      </c>
      <c r="F86" s="323"/>
      <c r="G86" s="323"/>
      <c r="H86" s="324"/>
      <c r="I86" s="325">
        <v>0</v>
      </c>
      <c r="J86" s="326"/>
      <c r="K86" s="326"/>
      <c r="L86" s="327"/>
      <c r="M86" s="82" t="s">
        <v>320</v>
      </c>
      <c r="N86" s="82" t="s">
        <v>321</v>
      </c>
    </row>
    <row r="87" spans="1:15" ht="17.25" customHeight="1" x14ac:dyDescent="0.3">
      <c r="A87" s="130" t="s">
        <v>528</v>
      </c>
      <c r="O87" s="130" t="s">
        <v>529</v>
      </c>
    </row>
    <row r="88" spans="1:15" ht="17.25" customHeight="1" x14ac:dyDescent="0.3">
      <c r="B88" s="759" t="s">
        <v>330</v>
      </c>
      <c r="C88" s="759"/>
      <c r="D88" s="759"/>
      <c r="E88" s="760"/>
      <c r="F88" s="759"/>
      <c r="G88" s="759"/>
      <c r="H88" s="759"/>
      <c r="I88" s="760"/>
      <c r="J88" s="759"/>
      <c r="K88" s="759"/>
      <c r="L88" s="759"/>
      <c r="M88" s="759"/>
      <c r="N88" s="759"/>
    </row>
    <row r="89" spans="1:15" ht="17.25" customHeight="1" x14ac:dyDescent="0.3">
      <c r="B89" s="755" t="s">
        <v>331</v>
      </c>
      <c r="C89" s="755"/>
      <c r="D89" s="755"/>
      <c r="E89" s="756" t="s">
        <v>281</v>
      </c>
      <c r="F89" s="756"/>
      <c r="G89" s="756"/>
      <c r="H89" s="756"/>
      <c r="I89" s="756"/>
      <c r="J89" s="756"/>
      <c r="K89" s="756"/>
      <c r="L89" s="756"/>
      <c r="M89" s="756"/>
      <c r="N89" s="756"/>
    </row>
    <row r="90" spans="1:15" ht="17.25" customHeight="1" x14ac:dyDescent="0.3">
      <c r="B90" s="755" t="s">
        <v>332</v>
      </c>
      <c r="C90" s="755"/>
      <c r="D90" s="755"/>
      <c r="E90" s="756" t="s">
        <v>333</v>
      </c>
      <c r="F90" s="756"/>
      <c r="G90" s="756"/>
      <c r="H90" s="756"/>
      <c r="I90" s="756"/>
      <c r="J90" s="756"/>
      <c r="K90" s="756"/>
      <c r="L90" s="756"/>
      <c r="M90" s="756"/>
      <c r="N90" s="756"/>
    </row>
    <row r="91" spans="1:15" ht="17.25" customHeight="1" x14ac:dyDescent="0.3">
      <c r="B91" s="755" t="s">
        <v>334</v>
      </c>
      <c r="C91" s="755"/>
      <c r="D91" s="755"/>
      <c r="E91" s="757" t="s">
        <v>335</v>
      </c>
      <c r="F91" s="757"/>
      <c r="G91" s="757"/>
      <c r="H91" s="757"/>
      <c r="I91" s="757"/>
      <c r="J91" s="757"/>
      <c r="K91" s="757"/>
      <c r="L91" s="757"/>
      <c r="M91" s="757"/>
      <c r="N91" s="757"/>
    </row>
    <row r="92" spans="1:15" ht="17.25" customHeight="1" x14ac:dyDescent="0.3">
      <c r="B92" s="755" t="s">
        <v>336</v>
      </c>
      <c r="C92" s="755"/>
      <c r="D92" s="755"/>
      <c r="E92" s="756" t="s">
        <v>566</v>
      </c>
      <c r="F92" s="756"/>
      <c r="G92" s="756"/>
      <c r="H92" s="756"/>
      <c r="I92" s="756"/>
      <c r="J92" s="756"/>
      <c r="K92" s="756"/>
      <c r="L92" s="756"/>
      <c r="M92" s="756"/>
      <c r="N92" s="756"/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301" t="s">
        <v>337</v>
      </c>
      <c r="C94" s="301"/>
      <c r="D94" s="301"/>
      <c r="E94" s="751"/>
      <c r="F94" s="301"/>
      <c r="G94" s="301"/>
      <c r="H94" s="301"/>
      <c r="I94" s="751"/>
      <c r="J94" s="301"/>
      <c r="K94" s="301"/>
      <c r="L94" s="301"/>
      <c r="M94" s="301"/>
      <c r="N94" s="301"/>
    </row>
    <row r="95" spans="1:15" ht="17.25" customHeight="1" x14ac:dyDescent="0.3">
      <c r="B95" s="752" t="s">
        <v>338</v>
      </c>
      <c r="C95" s="752"/>
      <c r="D95" s="752"/>
      <c r="E95" s="305" t="s">
        <v>369</v>
      </c>
      <c r="F95" s="753"/>
      <c r="G95" s="753"/>
      <c r="H95" s="753"/>
      <c r="I95" s="753"/>
      <c r="J95" s="753"/>
      <c r="K95" s="753"/>
      <c r="L95" s="753"/>
      <c r="M95" s="753"/>
      <c r="N95" s="753"/>
    </row>
    <row r="96" spans="1:15" ht="17.25" customHeight="1" x14ac:dyDescent="0.3">
      <c r="B96" s="752" t="s">
        <v>339</v>
      </c>
      <c r="C96" s="752"/>
      <c r="D96" s="752"/>
      <c r="E96" s="754" t="s">
        <v>340</v>
      </c>
      <c r="F96" s="754"/>
      <c r="G96" s="754"/>
      <c r="H96" s="754"/>
      <c r="I96" s="754"/>
      <c r="J96" s="754"/>
      <c r="K96" s="754"/>
      <c r="L96" s="754"/>
      <c r="M96" s="754"/>
      <c r="N96" s="754"/>
    </row>
    <row r="97" spans="1:14" ht="17.25" customHeight="1" x14ac:dyDescent="0.3">
      <c r="B97" s="752" t="s">
        <v>341</v>
      </c>
      <c r="C97" s="752"/>
      <c r="D97" s="752"/>
      <c r="E97" s="750" t="s">
        <v>342</v>
      </c>
      <c r="F97" s="754"/>
      <c r="G97" s="754"/>
      <c r="H97" s="754"/>
      <c r="I97" s="754"/>
      <c r="J97" s="754"/>
      <c r="K97" s="754"/>
      <c r="L97" s="754"/>
      <c r="M97" s="754"/>
      <c r="N97" s="754"/>
    </row>
    <row r="98" spans="1:14" ht="17.25" customHeight="1" x14ac:dyDescent="0.3">
      <c r="B98" s="749" t="s">
        <v>343</v>
      </c>
      <c r="C98" s="749"/>
      <c r="D98" s="749"/>
      <c r="E98" s="750" t="s">
        <v>567</v>
      </c>
      <c r="F98" s="750"/>
      <c r="G98" s="750"/>
      <c r="H98" s="750"/>
      <c r="I98" s="750"/>
      <c r="J98" s="750"/>
      <c r="K98" s="750"/>
      <c r="L98" s="750"/>
      <c r="M98" s="750"/>
      <c r="N98" s="750"/>
    </row>
    <row r="105" spans="1:14" ht="17.25" customHeight="1" x14ac:dyDescent="0.3">
      <c r="A105" s="130" t="s">
        <v>527</v>
      </c>
    </row>
  </sheetData>
  <mergeCells count="191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B53:D55"/>
    <mergeCell ref="J53:L53"/>
    <mergeCell ref="M54:M55"/>
    <mergeCell ref="B51:D52"/>
    <mergeCell ref="E51:H51"/>
    <mergeCell ref="I51:L51"/>
    <mergeCell ref="M51:M52"/>
    <mergeCell ref="J52:L52"/>
    <mergeCell ref="J54:L54"/>
    <mergeCell ref="J55:L55"/>
    <mergeCell ref="E52:H53"/>
    <mergeCell ref="E54:H54"/>
    <mergeCell ref="E55:H55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I61:L61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I81:L81"/>
    <mergeCell ref="J82:L82"/>
    <mergeCell ref="B83:D85"/>
    <mergeCell ref="J83:L83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E82:H83"/>
    <mergeCell ref="E84:H84"/>
    <mergeCell ref="J84:L84"/>
    <mergeCell ref="E85:H85"/>
    <mergeCell ref="J85:L85"/>
    <mergeCell ref="I60:L60"/>
    <mergeCell ref="B98:D98"/>
    <mergeCell ref="E98:N98"/>
    <mergeCell ref="B94:N94"/>
    <mergeCell ref="B95:D95"/>
    <mergeCell ref="E95:N95"/>
    <mergeCell ref="B96:D96"/>
    <mergeCell ref="E96:N96"/>
    <mergeCell ref="B97:D97"/>
    <mergeCell ref="E97:N97"/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  <mergeCell ref="B81:D82"/>
    <mergeCell ref="E81:H81"/>
  </mergeCells>
  <phoneticPr fontId="1" type="noConversion"/>
  <pageMargins left="0.7" right="0.7" top="0.75" bottom="0.75" header="0.3" footer="0.3"/>
  <pageSetup paperSize="9" orientation="portrait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1E8BB-4A53-40B0-B796-555A8472C273}">
  <dimension ref="A1:G31"/>
  <sheetViews>
    <sheetView showGridLines="0" tabSelected="1" topLeftCell="A101" zoomScale="50" zoomScaleNormal="50" workbookViewId="0">
      <selection sqref="A1:G31"/>
    </sheetView>
  </sheetViews>
  <sheetFormatPr defaultColWidth="9.1640625" defaultRowHeight="14" x14ac:dyDescent="0.3"/>
  <cols>
    <col min="1" max="16384" width="9.1640625" style="232"/>
  </cols>
  <sheetData>
    <row r="1" spans="1:7" ht="14.15" customHeight="1" x14ac:dyDescent="0.3">
      <c r="A1" s="1328" t="s">
        <v>1040</v>
      </c>
      <c r="B1" s="1328"/>
      <c r="C1" s="1328"/>
      <c r="D1" s="1328"/>
      <c r="E1" s="1328"/>
      <c r="F1" s="1328"/>
      <c r="G1" s="1328"/>
    </row>
    <row r="2" spans="1:7" ht="14.15" customHeight="1" x14ac:dyDescent="0.3">
      <c r="A2" s="1328"/>
      <c r="B2" s="1328"/>
      <c r="C2" s="1328"/>
      <c r="D2" s="1328"/>
      <c r="E2" s="1328"/>
      <c r="F2" s="1328"/>
      <c r="G2" s="1328"/>
    </row>
    <row r="3" spans="1:7" ht="14.15" customHeight="1" x14ac:dyDescent="0.3">
      <c r="A3" s="1328"/>
      <c r="B3" s="1328"/>
      <c r="C3" s="1328"/>
      <c r="D3" s="1328"/>
      <c r="E3" s="1328"/>
      <c r="F3" s="1328"/>
      <c r="G3" s="1328"/>
    </row>
    <row r="4" spans="1:7" ht="14.15" customHeight="1" x14ac:dyDescent="0.3">
      <c r="A4" s="1328"/>
      <c r="B4" s="1328"/>
      <c r="C4" s="1328"/>
      <c r="D4" s="1328"/>
      <c r="E4" s="1328"/>
      <c r="F4" s="1328"/>
      <c r="G4" s="1328"/>
    </row>
    <row r="5" spans="1:7" ht="14.15" customHeight="1" x14ac:dyDescent="0.3">
      <c r="A5" s="1328"/>
      <c r="B5" s="1328"/>
      <c r="C5" s="1328"/>
      <c r="D5" s="1328"/>
      <c r="E5" s="1328"/>
      <c r="F5" s="1328"/>
      <c r="G5" s="1328"/>
    </row>
    <row r="6" spans="1:7" ht="14.15" customHeight="1" x14ac:dyDescent="0.3">
      <c r="A6" s="1328"/>
      <c r="B6" s="1328"/>
      <c r="C6" s="1328"/>
      <c r="D6" s="1328"/>
      <c r="E6" s="1328"/>
      <c r="F6" s="1328"/>
      <c r="G6" s="1328"/>
    </row>
    <row r="7" spans="1:7" ht="14.15" customHeight="1" x14ac:dyDescent="0.3">
      <c r="A7" s="1328"/>
      <c r="B7" s="1328"/>
      <c r="C7" s="1328"/>
      <c r="D7" s="1328"/>
      <c r="E7" s="1328"/>
      <c r="F7" s="1328"/>
      <c r="G7" s="1328"/>
    </row>
    <row r="8" spans="1:7" ht="14.15" customHeight="1" x14ac:dyDescent="0.3">
      <c r="A8" s="1328"/>
      <c r="B8" s="1328"/>
      <c r="C8" s="1328"/>
      <c r="D8" s="1328"/>
      <c r="E8" s="1328"/>
      <c r="F8" s="1328"/>
      <c r="G8" s="1328"/>
    </row>
    <row r="9" spans="1:7" ht="14.15" customHeight="1" x14ac:dyDescent="0.3">
      <c r="A9" s="1328"/>
      <c r="B9" s="1328"/>
      <c r="C9" s="1328"/>
      <c r="D9" s="1328"/>
      <c r="E9" s="1328"/>
      <c r="F9" s="1328"/>
      <c r="G9" s="1328"/>
    </row>
    <row r="10" spans="1:7" ht="14.15" customHeight="1" x14ac:dyDescent="0.3">
      <c r="A10" s="1328"/>
      <c r="B10" s="1328"/>
      <c r="C10" s="1328"/>
      <c r="D10" s="1328"/>
      <c r="E10" s="1328"/>
      <c r="F10" s="1328"/>
      <c r="G10" s="1328"/>
    </row>
    <row r="11" spans="1:7" ht="14.15" customHeight="1" x14ac:dyDescent="0.3">
      <c r="A11" s="1328"/>
      <c r="B11" s="1328"/>
      <c r="C11" s="1328"/>
      <c r="D11" s="1328"/>
      <c r="E11" s="1328"/>
      <c r="F11" s="1328"/>
      <c r="G11" s="1328"/>
    </row>
    <row r="12" spans="1:7" ht="14.15" customHeight="1" x14ac:dyDescent="0.3">
      <c r="A12" s="1328"/>
      <c r="B12" s="1328"/>
      <c r="C12" s="1328"/>
      <c r="D12" s="1328"/>
      <c r="E12" s="1328"/>
      <c r="F12" s="1328"/>
      <c r="G12" s="1328"/>
    </row>
    <row r="13" spans="1:7" ht="14.15" customHeight="1" x14ac:dyDescent="0.3">
      <c r="A13" s="1328"/>
      <c r="B13" s="1328"/>
      <c r="C13" s="1328"/>
      <c r="D13" s="1328"/>
      <c r="E13" s="1328"/>
      <c r="F13" s="1328"/>
      <c r="G13" s="1328"/>
    </row>
    <row r="14" spans="1:7" ht="14.15" customHeight="1" x14ac:dyDescent="0.3">
      <c r="A14" s="1328"/>
      <c r="B14" s="1328"/>
      <c r="C14" s="1328"/>
      <c r="D14" s="1328"/>
      <c r="E14" s="1328"/>
      <c r="F14" s="1328"/>
      <c r="G14" s="1328"/>
    </row>
    <row r="15" spans="1:7" ht="14.15" customHeight="1" x14ac:dyDescent="0.3">
      <c r="A15" s="1328"/>
      <c r="B15" s="1328"/>
      <c r="C15" s="1328"/>
      <c r="D15" s="1328"/>
      <c r="E15" s="1328"/>
      <c r="F15" s="1328"/>
      <c r="G15" s="1328"/>
    </row>
    <row r="16" spans="1:7" ht="14.15" customHeight="1" x14ac:dyDescent="0.3">
      <c r="A16" s="1328"/>
      <c r="B16" s="1328"/>
      <c r="C16" s="1328"/>
      <c r="D16" s="1328"/>
      <c r="E16" s="1328"/>
      <c r="F16" s="1328"/>
      <c r="G16" s="1328"/>
    </row>
    <row r="17" spans="1:7" ht="14.15" customHeight="1" x14ac:dyDescent="0.3">
      <c r="A17" s="1328"/>
      <c r="B17" s="1328"/>
      <c r="C17" s="1328"/>
      <c r="D17" s="1328"/>
      <c r="E17" s="1328"/>
      <c r="F17" s="1328"/>
      <c r="G17" s="1328"/>
    </row>
    <row r="18" spans="1:7" ht="14.15" customHeight="1" x14ac:dyDescent="0.3">
      <c r="A18" s="1328"/>
      <c r="B18" s="1328"/>
      <c r="C18" s="1328"/>
      <c r="D18" s="1328"/>
      <c r="E18" s="1328"/>
      <c r="F18" s="1328"/>
      <c r="G18" s="1328"/>
    </row>
    <row r="19" spans="1:7" ht="14.15" customHeight="1" x14ac:dyDescent="0.3">
      <c r="A19" s="1328"/>
      <c r="B19" s="1328"/>
      <c r="C19" s="1328"/>
      <c r="D19" s="1328"/>
      <c r="E19" s="1328"/>
      <c r="F19" s="1328"/>
      <c r="G19" s="1328"/>
    </row>
    <row r="20" spans="1:7" ht="14.15" customHeight="1" x14ac:dyDescent="0.3">
      <c r="A20" s="1328"/>
      <c r="B20" s="1328"/>
      <c r="C20" s="1328"/>
      <c r="D20" s="1328"/>
      <c r="E20" s="1328"/>
      <c r="F20" s="1328"/>
      <c r="G20" s="1328"/>
    </row>
    <row r="21" spans="1:7" x14ac:dyDescent="0.3">
      <c r="A21" s="1328"/>
      <c r="B21" s="1328"/>
      <c r="C21" s="1328"/>
      <c r="D21" s="1328"/>
      <c r="E21" s="1328"/>
      <c r="F21" s="1328"/>
      <c r="G21" s="1328"/>
    </row>
    <row r="22" spans="1:7" x14ac:dyDescent="0.3">
      <c r="A22" s="1328"/>
      <c r="B22" s="1328"/>
      <c r="C22" s="1328"/>
      <c r="D22" s="1328"/>
      <c r="E22" s="1328"/>
      <c r="F22" s="1328"/>
      <c r="G22" s="1328"/>
    </row>
    <row r="23" spans="1:7" x14ac:dyDescent="0.3">
      <c r="A23" s="1328"/>
      <c r="B23" s="1328"/>
      <c r="C23" s="1328"/>
      <c r="D23" s="1328"/>
      <c r="E23" s="1328"/>
      <c r="F23" s="1328"/>
      <c r="G23" s="1328"/>
    </row>
    <row r="24" spans="1:7" x14ac:dyDescent="0.3">
      <c r="A24" s="1328"/>
      <c r="B24" s="1328"/>
      <c r="C24" s="1328"/>
      <c r="D24" s="1328"/>
      <c r="E24" s="1328"/>
      <c r="F24" s="1328"/>
      <c r="G24" s="1328"/>
    </row>
    <row r="25" spans="1:7" x14ac:dyDescent="0.3">
      <c r="A25" s="1328"/>
      <c r="B25" s="1328"/>
      <c r="C25" s="1328"/>
      <c r="D25" s="1328"/>
      <c r="E25" s="1328"/>
      <c r="F25" s="1328"/>
      <c r="G25" s="1328"/>
    </row>
    <row r="26" spans="1:7" x14ac:dyDescent="0.3">
      <c r="A26" s="1328"/>
      <c r="B26" s="1328"/>
      <c r="C26" s="1328"/>
      <c r="D26" s="1328"/>
      <c r="E26" s="1328"/>
      <c r="F26" s="1328"/>
      <c r="G26" s="1328"/>
    </row>
    <row r="27" spans="1:7" x14ac:dyDescent="0.3">
      <c r="A27" s="1328"/>
      <c r="B27" s="1328"/>
      <c r="C27" s="1328"/>
      <c r="D27" s="1328"/>
      <c r="E27" s="1328"/>
      <c r="F27" s="1328"/>
      <c r="G27" s="1328"/>
    </row>
    <row r="28" spans="1:7" x14ac:dyDescent="0.3">
      <c r="A28" s="1328"/>
      <c r="B28" s="1328"/>
      <c r="C28" s="1328"/>
      <c r="D28" s="1328"/>
      <c r="E28" s="1328"/>
      <c r="F28" s="1328"/>
      <c r="G28" s="1328"/>
    </row>
    <row r="29" spans="1:7" x14ac:dyDescent="0.3">
      <c r="A29" s="1328"/>
      <c r="B29" s="1328"/>
      <c r="C29" s="1328"/>
      <c r="D29" s="1328"/>
      <c r="E29" s="1328"/>
      <c r="F29" s="1328"/>
      <c r="G29" s="1328"/>
    </row>
    <row r="30" spans="1:7" x14ac:dyDescent="0.3">
      <c r="A30" s="1328"/>
      <c r="B30" s="1328"/>
      <c r="C30" s="1328"/>
      <c r="D30" s="1328"/>
      <c r="E30" s="1328"/>
      <c r="F30" s="1328"/>
      <c r="G30" s="1328"/>
    </row>
    <row r="31" spans="1:7" x14ac:dyDescent="0.3">
      <c r="A31" s="1328"/>
      <c r="B31" s="1328"/>
      <c r="C31" s="1328"/>
      <c r="D31" s="1328"/>
      <c r="E31" s="1328"/>
      <c r="F31" s="1328"/>
      <c r="G31" s="1328"/>
    </row>
  </sheetData>
  <mergeCells count="1">
    <mergeCell ref="A1:G31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3C60A5-3F0F-42E7-BD45-A77AFA2AF827}">
  <dimension ref="A1:Q104"/>
  <sheetViews>
    <sheetView workbookViewId="0"/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521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248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249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253</v>
      </c>
      <c r="C9" s="733" t="s">
        <v>364</v>
      </c>
      <c r="D9" s="734"/>
      <c r="E9" s="734"/>
      <c r="F9" s="734"/>
      <c r="G9" s="734"/>
      <c r="H9" s="734"/>
      <c r="I9" s="734"/>
      <c r="J9" s="734"/>
      <c r="K9" s="734"/>
      <c r="L9" s="734"/>
      <c r="M9" s="734"/>
      <c r="N9" s="735"/>
      <c r="O9" s="83"/>
    </row>
    <row r="10" spans="1:15" ht="17.25" customHeight="1" x14ac:dyDescent="0.3">
      <c r="B10" s="48" t="s">
        <v>254</v>
      </c>
      <c r="C10" s="739" t="s">
        <v>1041</v>
      </c>
      <c r="D10" s="739"/>
      <c r="E10" s="739"/>
      <c r="F10" s="739"/>
      <c r="G10" s="739"/>
      <c r="H10" s="739"/>
      <c r="I10" s="739"/>
      <c r="J10" s="739"/>
      <c r="K10" s="739"/>
      <c r="L10" s="739"/>
      <c r="M10" s="739"/>
      <c r="N10" s="739"/>
      <c r="O10" s="52"/>
    </row>
    <row r="11" spans="1:15" ht="36.5" customHeight="1" x14ac:dyDescent="0.3">
      <c r="B11" s="53" t="s">
        <v>255</v>
      </c>
      <c r="C11" s="740" t="s">
        <v>592</v>
      </c>
      <c r="D11" s="741"/>
      <c r="E11" s="741"/>
      <c r="F11" s="741"/>
      <c r="G11" s="741"/>
      <c r="H11" s="741"/>
      <c r="I11" s="741"/>
      <c r="J11" s="741"/>
      <c r="K11" s="741"/>
      <c r="L11" s="741"/>
      <c r="M11" s="741"/>
      <c r="N11" s="742"/>
      <c r="O11" s="52"/>
    </row>
    <row r="12" spans="1:15" ht="17.25" customHeight="1" x14ac:dyDescent="0.3">
      <c r="B12" s="53" t="s">
        <v>256</v>
      </c>
      <c r="C12" s="743" t="s">
        <v>348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258</v>
      </c>
      <c r="D13" s="55" t="s">
        <v>259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260</v>
      </c>
      <c r="E14" s="714" t="s">
        <v>363</v>
      </c>
      <c r="F14" s="714"/>
      <c r="G14" s="748" t="s">
        <v>261</v>
      </c>
      <c r="H14" s="748"/>
      <c r="I14" s="748"/>
      <c r="J14" s="748"/>
      <c r="K14" s="748"/>
      <c r="L14" s="748"/>
      <c r="M14" s="748"/>
      <c r="N14" s="748"/>
      <c r="O14" s="56"/>
    </row>
    <row r="15" spans="1:15" ht="17.25" customHeight="1" x14ac:dyDescent="0.3">
      <c r="B15" s="721"/>
      <c r="C15" s="890"/>
      <c r="D15" s="57" t="s">
        <v>262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263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265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267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268</v>
      </c>
      <c r="D19" s="57" t="s">
        <v>269</v>
      </c>
      <c r="E19" s="714" t="s">
        <v>363</v>
      </c>
      <c r="F19" s="714"/>
      <c r="G19" s="715" t="s">
        <v>799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270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271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274</v>
      </c>
      <c r="N21" s="58" t="s">
        <v>275</v>
      </c>
      <c r="O21" s="59"/>
    </row>
    <row r="22" spans="1:15" ht="17.25" customHeight="1" x14ac:dyDescent="0.3">
      <c r="B22" s="721"/>
      <c r="C22" s="724" t="s">
        <v>276</v>
      </c>
      <c r="D22" s="724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368</v>
      </c>
      <c r="N22" s="711" t="s">
        <v>277</v>
      </c>
      <c r="O22" s="62"/>
    </row>
    <row r="23" spans="1:15" ht="17.25" customHeight="1" x14ac:dyDescent="0.3">
      <c r="B23" s="706"/>
      <c r="C23" s="724" t="s">
        <v>278</v>
      </c>
      <c r="D23" s="724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279</v>
      </c>
      <c r="C24" s="724" t="s">
        <v>280</v>
      </c>
      <c r="D24" s="724"/>
      <c r="E24" s="305" t="s">
        <v>281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24" t="s">
        <v>282</v>
      </c>
      <c r="D25" s="724"/>
      <c r="E25" s="305" t="s">
        <v>369</v>
      </c>
      <c r="F25" s="306"/>
      <c r="G25" s="306"/>
      <c r="H25" s="306"/>
      <c r="I25" s="306"/>
      <c r="J25" s="306"/>
      <c r="K25" s="306"/>
      <c r="L25" s="306"/>
      <c r="M25" s="306"/>
      <c r="N25" s="306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283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284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274</v>
      </c>
      <c r="N29" s="66" t="s">
        <v>275</v>
      </c>
      <c r="O29" s="67"/>
    </row>
    <row r="30" spans="1:15" ht="17.25" customHeight="1" x14ac:dyDescent="0.3">
      <c r="B30" s="887" t="s">
        <v>349</v>
      </c>
      <c r="C30" s="888"/>
      <c r="D30" s="889"/>
      <c r="E30" s="830">
        <v>0</v>
      </c>
      <c r="F30" s="830"/>
      <c r="G30" s="830"/>
      <c r="H30" s="831"/>
      <c r="I30" s="832">
        <v>0</v>
      </c>
      <c r="J30" s="833"/>
      <c r="K30" s="833"/>
      <c r="L30" s="834"/>
      <c r="M30" s="68"/>
      <c r="N30" s="69"/>
      <c r="O30" s="70"/>
    </row>
    <row r="31" spans="1:15" ht="17.25" customHeight="1" x14ac:dyDescent="0.3">
      <c r="B31" s="887"/>
      <c r="C31" s="888"/>
      <c r="D31" s="889"/>
      <c r="E31" s="110" t="s">
        <v>286</v>
      </c>
      <c r="F31" s="835">
        <v>0</v>
      </c>
      <c r="G31" s="835"/>
      <c r="H31" s="836"/>
      <c r="I31" s="110" t="s">
        <v>286</v>
      </c>
      <c r="J31" s="635" t="s">
        <v>515</v>
      </c>
      <c r="K31" s="635"/>
      <c r="L31" s="636"/>
      <c r="M31" s="71" t="s">
        <v>287</v>
      </c>
      <c r="N31" s="71" t="s">
        <v>288</v>
      </c>
      <c r="O31" s="70"/>
    </row>
    <row r="32" spans="1:15" ht="17.25" customHeight="1" x14ac:dyDescent="0.3">
      <c r="B32" s="887"/>
      <c r="C32" s="888"/>
      <c r="D32" s="88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563" t="s">
        <v>290</v>
      </c>
      <c r="N32" s="563" t="s">
        <v>291</v>
      </c>
      <c r="O32" s="70"/>
    </row>
    <row r="33" spans="2:17" ht="17.25" customHeight="1" x14ac:dyDescent="0.3">
      <c r="B33" s="887"/>
      <c r="C33" s="888"/>
      <c r="D33" s="88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563"/>
      <c r="N33" s="583"/>
      <c r="O33" s="70"/>
    </row>
    <row r="34" spans="2:17" ht="17.25" customHeight="1" x14ac:dyDescent="0.3">
      <c r="B34" s="887"/>
      <c r="C34" s="888"/>
      <c r="D34" s="889"/>
      <c r="E34" s="110" t="s">
        <v>294</v>
      </c>
      <c r="F34" s="664">
        <v>0</v>
      </c>
      <c r="G34" s="664"/>
      <c r="H34" s="665"/>
      <c r="I34" s="110" t="s">
        <v>294</v>
      </c>
      <c r="J34" s="667">
        <v>0</v>
      </c>
      <c r="K34" s="821"/>
      <c r="L34" s="821"/>
      <c r="M34" s="498" t="s">
        <v>295</v>
      </c>
      <c r="N34" s="498" t="s">
        <v>296</v>
      </c>
      <c r="O34" s="70"/>
    </row>
    <row r="35" spans="2:17" ht="17.25" customHeight="1" x14ac:dyDescent="0.3">
      <c r="B35" s="887"/>
      <c r="C35" s="888"/>
      <c r="D35" s="889"/>
      <c r="E35" s="110" t="s">
        <v>297</v>
      </c>
      <c r="F35" s="690">
        <v>0</v>
      </c>
      <c r="G35" s="690"/>
      <c r="H35" s="691"/>
      <c r="I35" s="692" t="s">
        <v>593</v>
      </c>
      <c r="J35" s="693"/>
      <c r="K35" s="693"/>
      <c r="L35" s="694"/>
      <c r="M35" s="498"/>
      <c r="N35" s="563"/>
      <c r="O35" s="70"/>
    </row>
    <row r="36" spans="2:17" ht="17.25" customHeight="1" x14ac:dyDescent="0.3">
      <c r="B36" s="887"/>
      <c r="C36" s="888"/>
      <c r="D36" s="889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563"/>
      <c r="O36" s="70"/>
    </row>
    <row r="37" spans="2:17" ht="17.25" customHeight="1" x14ac:dyDescent="0.3">
      <c r="B37" s="887"/>
      <c r="C37" s="888"/>
      <c r="D37" s="889"/>
      <c r="E37" s="110" t="s">
        <v>300</v>
      </c>
      <c r="F37" s="703">
        <v>0</v>
      </c>
      <c r="G37" s="703"/>
      <c r="H37" s="704"/>
      <c r="I37" s="698"/>
      <c r="J37" s="699"/>
      <c r="K37" s="699"/>
      <c r="L37" s="700"/>
      <c r="M37" s="72"/>
      <c r="N37" s="73"/>
      <c r="O37" s="70"/>
    </row>
    <row r="38" spans="2:17" ht="17.25" customHeight="1" x14ac:dyDescent="0.3">
      <c r="B38" s="626" t="s">
        <v>350</v>
      </c>
      <c r="C38" s="627"/>
      <c r="D38" s="628"/>
      <c r="E38" s="879">
        <v>0</v>
      </c>
      <c r="F38" s="880"/>
      <c r="G38" s="880"/>
      <c r="H38" s="881"/>
      <c r="I38" s="882" t="s">
        <v>351</v>
      </c>
      <c r="J38" s="883"/>
      <c r="K38" s="883"/>
      <c r="L38" s="884"/>
      <c r="M38" s="563" t="s">
        <v>598</v>
      </c>
      <c r="N38" s="566" t="s">
        <v>302</v>
      </c>
      <c r="O38" s="70"/>
    </row>
    <row r="39" spans="2:17" ht="17.25" customHeight="1" x14ac:dyDescent="0.3">
      <c r="B39" s="629"/>
      <c r="C39" s="630"/>
      <c r="D39" s="631"/>
      <c r="E39" s="111" t="s">
        <v>286</v>
      </c>
      <c r="F39" s="643">
        <v>0</v>
      </c>
      <c r="G39" s="643"/>
      <c r="H39" s="644"/>
      <c r="I39" s="866" t="s">
        <v>352</v>
      </c>
      <c r="J39" s="866"/>
      <c r="K39" s="866"/>
      <c r="L39" s="866"/>
      <c r="M39" s="563"/>
      <c r="N39" s="566"/>
      <c r="O39" s="70"/>
    </row>
    <row r="40" spans="2:17" ht="17.25" customHeight="1" x14ac:dyDescent="0.3">
      <c r="B40" s="629"/>
      <c r="C40" s="630"/>
      <c r="D40" s="631"/>
      <c r="E40" s="111" t="s">
        <v>289</v>
      </c>
      <c r="F40" s="885" t="s">
        <v>810</v>
      </c>
      <c r="G40" s="885"/>
      <c r="H40" s="886"/>
      <c r="I40" s="866" t="s">
        <v>353</v>
      </c>
      <c r="J40" s="866"/>
      <c r="K40" s="866"/>
      <c r="L40" s="866"/>
      <c r="M40" s="563"/>
      <c r="N40" s="566"/>
      <c r="O40" s="70"/>
    </row>
    <row r="41" spans="2:17" ht="17.25" customHeight="1" x14ac:dyDescent="0.3">
      <c r="B41" s="802" t="s">
        <v>354</v>
      </c>
      <c r="C41" s="803"/>
      <c r="D41" s="804"/>
      <c r="E41" s="111" t="s">
        <v>292</v>
      </c>
      <c r="F41" s="569" t="s">
        <v>808</v>
      </c>
      <c r="G41" s="569"/>
      <c r="H41" s="570"/>
      <c r="I41" s="866" t="s">
        <v>817</v>
      </c>
      <c r="J41" s="866"/>
      <c r="K41" s="866"/>
      <c r="L41" s="866"/>
      <c r="M41" s="74"/>
      <c r="N41" s="74"/>
      <c r="O41" s="70"/>
      <c r="Q41" s="47" t="s">
        <v>305</v>
      </c>
    </row>
    <row r="42" spans="2:17" ht="17.25" customHeight="1" x14ac:dyDescent="0.3">
      <c r="B42" s="802"/>
      <c r="C42" s="803"/>
      <c r="D42" s="804"/>
      <c r="E42" s="111" t="s">
        <v>294</v>
      </c>
      <c r="F42" s="547" t="s">
        <v>809</v>
      </c>
      <c r="G42" s="547"/>
      <c r="H42" s="548"/>
      <c r="I42" s="867"/>
      <c r="J42" s="867"/>
      <c r="K42" s="867"/>
      <c r="L42" s="867"/>
      <c r="M42" s="563" t="s">
        <v>597</v>
      </c>
      <c r="N42" s="74"/>
      <c r="O42" s="70"/>
    </row>
    <row r="43" spans="2:17" ht="17.25" customHeight="1" x14ac:dyDescent="0.3">
      <c r="B43" s="805"/>
      <c r="C43" s="806"/>
      <c r="D43" s="807"/>
      <c r="E43" s="111" t="s">
        <v>297</v>
      </c>
      <c r="F43" s="868">
        <v>0</v>
      </c>
      <c r="G43" s="868"/>
      <c r="H43" s="869"/>
      <c r="I43" s="867"/>
      <c r="J43" s="867"/>
      <c r="K43" s="867"/>
      <c r="L43" s="867"/>
      <c r="M43" s="563"/>
      <c r="N43" s="74"/>
      <c r="O43" s="70"/>
    </row>
    <row r="44" spans="2:17" ht="17.25" customHeight="1" x14ac:dyDescent="0.3">
      <c r="B44" s="870" t="s">
        <v>355</v>
      </c>
      <c r="C44" s="871"/>
      <c r="D44" s="872"/>
      <c r="E44" s="876">
        <v>0</v>
      </c>
      <c r="F44" s="877"/>
      <c r="G44" s="877"/>
      <c r="H44" s="878"/>
      <c r="I44" s="848">
        <v>0</v>
      </c>
      <c r="J44" s="849"/>
      <c r="K44" s="849"/>
      <c r="L44" s="850"/>
      <c r="M44" s="563"/>
      <c r="N44" s="74"/>
      <c r="O44" s="70"/>
    </row>
    <row r="45" spans="2:17" ht="17.25" customHeight="1" x14ac:dyDescent="0.3">
      <c r="B45" s="873"/>
      <c r="C45" s="874"/>
      <c r="D45" s="875"/>
      <c r="E45" s="112" t="s">
        <v>286</v>
      </c>
      <c r="F45" s="608">
        <v>0</v>
      </c>
      <c r="G45" s="608"/>
      <c r="H45" s="609"/>
      <c r="I45" s="112" t="s">
        <v>286</v>
      </c>
      <c r="J45" s="611">
        <v>0</v>
      </c>
      <c r="K45" s="851"/>
      <c r="L45" s="851"/>
      <c r="M45" s="75" t="s">
        <v>307</v>
      </c>
      <c r="N45" s="76" t="s">
        <v>307</v>
      </c>
      <c r="O45" s="70"/>
    </row>
    <row r="46" spans="2:17" ht="17.25" customHeight="1" x14ac:dyDescent="0.3">
      <c r="B46" s="873"/>
      <c r="C46" s="874"/>
      <c r="D46" s="875"/>
      <c r="E46" s="112" t="s">
        <v>289</v>
      </c>
      <c r="F46" s="612">
        <v>0</v>
      </c>
      <c r="G46" s="612"/>
      <c r="H46" s="613"/>
      <c r="I46" s="112" t="s">
        <v>289</v>
      </c>
      <c r="J46" s="852">
        <v>0</v>
      </c>
      <c r="K46" s="852"/>
      <c r="L46" s="853"/>
      <c r="M46" s="71" t="s">
        <v>308</v>
      </c>
      <c r="N46" s="71" t="s">
        <v>309</v>
      </c>
      <c r="O46" s="70"/>
    </row>
    <row r="47" spans="2:17" ht="17.25" customHeight="1" x14ac:dyDescent="0.3">
      <c r="B47" s="854" t="s">
        <v>303</v>
      </c>
      <c r="C47" s="855"/>
      <c r="D47" s="856"/>
      <c r="E47" s="112" t="s">
        <v>292</v>
      </c>
      <c r="F47" s="577">
        <v>0</v>
      </c>
      <c r="G47" s="577"/>
      <c r="H47" s="578"/>
      <c r="I47" s="860" t="s">
        <v>304</v>
      </c>
      <c r="J47" s="861"/>
      <c r="K47" s="861"/>
      <c r="L47" s="862"/>
      <c r="M47" s="563" t="s">
        <v>603</v>
      </c>
      <c r="N47" s="563" t="s">
        <v>311</v>
      </c>
      <c r="O47" s="70"/>
    </row>
    <row r="48" spans="2:17" ht="17.25" customHeight="1" x14ac:dyDescent="0.3">
      <c r="B48" s="854"/>
      <c r="C48" s="855"/>
      <c r="D48" s="856"/>
      <c r="E48" s="112" t="s">
        <v>294</v>
      </c>
      <c r="F48" s="846">
        <v>0</v>
      </c>
      <c r="G48" s="846"/>
      <c r="H48" s="847"/>
      <c r="I48" s="860"/>
      <c r="J48" s="861"/>
      <c r="K48" s="861"/>
      <c r="L48" s="862"/>
      <c r="M48" s="563"/>
      <c r="N48" s="563"/>
      <c r="O48" s="70"/>
    </row>
    <row r="49" spans="1:15" ht="17.25" customHeight="1" x14ac:dyDescent="0.3">
      <c r="B49" s="854"/>
      <c r="C49" s="855"/>
      <c r="D49" s="856"/>
      <c r="E49" s="112" t="s">
        <v>297</v>
      </c>
      <c r="F49" s="579">
        <v>0</v>
      </c>
      <c r="G49" s="579"/>
      <c r="H49" s="580"/>
      <c r="I49" s="860"/>
      <c r="J49" s="861"/>
      <c r="K49" s="861"/>
      <c r="L49" s="862"/>
      <c r="M49" s="563"/>
      <c r="N49" s="563"/>
      <c r="O49" s="70"/>
    </row>
    <row r="50" spans="1:15" ht="17.25" customHeight="1" x14ac:dyDescent="0.3">
      <c r="B50" s="857"/>
      <c r="C50" s="858"/>
      <c r="D50" s="859"/>
      <c r="E50" s="112" t="s">
        <v>299</v>
      </c>
      <c r="F50" s="581">
        <v>0</v>
      </c>
      <c r="G50" s="581"/>
      <c r="H50" s="582"/>
      <c r="I50" s="863"/>
      <c r="J50" s="864"/>
      <c r="K50" s="864"/>
      <c r="L50" s="865"/>
      <c r="M50" s="498" t="s">
        <v>605</v>
      </c>
      <c r="N50" s="498" t="s">
        <v>313</v>
      </c>
      <c r="O50" s="70"/>
    </row>
    <row r="51" spans="1:15" ht="17.25" customHeight="1" x14ac:dyDescent="0.3">
      <c r="B51" s="777" t="s">
        <v>314</v>
      </c>
      <c r="C51" s="778"/>
      <c r="D51" s="779"/>
      <c r="E51" s="593">
        <v>0</v>
      </c>
      <c r="F51" s="594"/>
      <c r="G51" s="594"/>
      <c r="H51" s="595"/>
      <c r="I51" s="845">
        <v>0</v>
      </c>
      <c r="J51" s="790"/>
      <c r="K51" s="790"/>
      <c r="L51" s="791"/>
      <c r="M51" s="583"/>
      <c r="N51" s="498"/>
      <c r="O51" s="70"/>
    </row>
    <row r="52" spans="1:15" ht="17.25" customHeight="1" x14ac:dyDescent="0.3">
      <c r="B52" s="780"/>
      <c r="C52" s="781"/>
      <c r="D52" s="782"/>
      <c r="E52" s="113" t="s">
        <v>286</v>
      </c>
      <c r="F52" s="557">
        <v>0</v>
      </c>
      <c r="G52" s="557"/>
      <c r="H52" s="558"/>
      <c r="I52" s="111" t="s">
        <v>286</v>
      </c>
      <c r="J52" s="560">
        <v>0</v>
      </c>
      <c r="K52" s="792"/>
      <c r="L52" s="792"/>
      <c r="M52" s="75"/>
      <c r="N52" s="72"/>
      <c r="O52" s="70"/>
    </row>
    <row r="53" spans="1:15" ht="17.25" customHeight="1" x14ac:dyDescent="0.3">
      <c r="B53" s="780"/>
      <c r="C53" s="781"/>
      <c r="D53" s="782"/>
      <c r="E53" s="113" t="s">
        <v>289</v>
      </c>
      <c r="F53" s="561">
        <v>0</v>
      </c>
      <c r="G53" s="561"/>
      <c r="H53" s="562"/>
      <c r="I53" s="793" t="s">
        <v>310</v>
      </c>
      <c r="J53" s="794"/>
      <c r="K53" s="794"/>
      <c r="L53" s="795"/>
      <c r="M53" s="563" t="s">
        <v>764</v>
      </c>
      <c r="N53" s="623" t="s">
        <v>315</v>
      </c>
      <c r="O53" s="70"/>
    </row>
    <row r="54" spans="1:15" ht="17.25" customHeight="1" x14ac:dyDescent="0.3">
      <c r="B54" s="780"/>
      <c r="C54" s="781"/>
      <c r="D54" s="782"/>
      <c r="E54" s="113" t="s">
        <v>292</v>
      </c>
      <c r="F54" s="624">
        <v>0</v>
      </c>
      <c r="G54" s="624"/>
      <c r="H54" s="625"/>
      <c r="I54" s="796"/>
      <c r="J54" s="797"/>
      <c r="K54" s="797"/>
      <c r="L54" s="798"/>
      <c r="M54" s="563"/>
      <c r="N54" s="623"/>
      <c r="O54" s="70"/>
    </row>
    <row r="55" spans="1:15" ht="17.25" customHeight="1" x14ac:dyDescent="0.3">
      <c r="B55" s="780"/>
      <c r="C55" s="781"/>
      <c r="D55" s="782"/>
      <c r="E55" s="113" t="s">
        <v>294</v>
      </c>
      <c r="F55" s="547">
        <v>0</v>
      </c>
      <c r="G55" s="547"/>
      <c r="H55" s="548"/>
      <c r="I55" s="796"/>
      <c r="J55" s="797"/>
      <c r="K55" s="797"/>
      <c r="L55" s="798"/>
      <c r="M55" s="498" t="s">
        <v>765</v>
      </c>
      <c r="N55" s="77"/>
      <c r="O55" s="70"/>
    </row>
    <row r="56" spans="1:15" ht="17.25" customHeight="1" x14ac:dyDescent="0.3">
      <c r="B56" s="783"/>
      <c r="C56" s="784"/>
      <c r="D56" s="785"/>
      <c r="E56" s="113" t="s">
        <v>297</v>
      </c>
      <c r="F56" s="549">
        <v>0</v>
      </c>
      <c r="G56" s="549"/>
      <c r="H56" s="550"/>
      <c r="I56" s="799"/>
      <c r="J56" s="800"/>
      <c r="K56" s="800"/>
      <c r="L56" s="801"/>
      <c r="M56" s="583"/>
      <c r="N56" s="77"/>
      <c r="O56" s="70"/>
    </row>
    <row r="57" spans="1:15" ht="17.25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73"/>
      <c r="O57" s="70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318</v>
      </c>
      <c r="N59" s="77"/>
      <c r="O59" s="70"/>
    </row>
    <row r="60" spans="1:15" ht="17.25" customHeight="1" x14ac:dyDescent="0.3">
      <c r="B60" s="525"/>
      <c r="C60" s="523"/>
      <c r="D60" s="524"/>
      <c r="E60" s="541" t="s">
        <v>758</v>
      </c>
      <c r="F60" s="542"/>
      <c r="G60" s="542"/>
      <c r="H60" s="543"/>
      <c r="I60" s="235"/>
      <c r="J60" s="531" t="s">
        <v>760</v>
      </c>
      <c r="K60" s="531"/>
      <c r="L60" s="532"/>
      <c r="M60" s="583"/>
      <c r="N60" s="73"/>
      <c r="O60" s="70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815</v>
      </c>
      <c r="K61" s="533"/>
      <c r="L61" s="534"/>
      <c r="M61" s="78"/>
      <c r="N61" s="78"/>
      <c r="O61" s="70"/>
    </row>
    <row r="62" spans="1:15" ht="17.25" customHeight="1" x14ac:dyDescent="0.3">
      <c r="B62" s="499" t="s">
        <v>319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591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769" t="s">
        <v>284</v>
      </c>
      <c r="C66" s="769"/>
      <c r="D66" s="769"/>
      <c r="E66" s="433" t="s">
        <v>272</v>
      </c>
      <c r="F66" s="434"/>
      <c r="G66" s="434"/>
      <c r="H66" s="435"/>
      <c r="I66" s="119"/>
      <c r="J66" s="435" t="s">
        <v>273</v>
      </c>
      <c r="K66" s="769"/>
      <c r="L66" s="769"/>
      <c r="M66" s="81" t="s">
        <v>274</v>
      </c>
      <c r="N66" s="81" t="s">
        <v>275</v>
      </c>
    </row>
    <row r="67" spans="2:14" ht="17.25" customHeight="1" x14ac:dyDescent="0.3">
      <c r="B67" s="773" t="s">
        <v>322</v>
      </c>
      <c r="C67" s="773"/>
      <c r="D67" s="773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763" t="s">
        <v>323</v>
      </c>
      <c r="N67" s="766" t="s">
        <v>323</v>
      </c>
    </row>
    <row r="68" spans="2:14" ht="17.25" customHeight="1" x14ac:dyDescent="0.3">
      <c r="B68" s="773"/>
      <c r="C68" s="773"/>
      <c r="D68" s="773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764"/>
      <c r="N68" s="766"/>
    </row>
    <row r="69" spans="2:14" ht="17.25" customHeight="1" x14ac:dyDescent="0.3">
      <c r="B69" s="773"/>
      <c r="C69" s="773"/>
      <c r="D69" s="773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764"/>
      <c r="N69" s="766"/>
    </row>
    <row r="70" spans="2:14" ht="17.25" customHeight="1" x14ac:dyDescent="0.3">
      <c r="B70" s="773"/>
      <c r="C70" s="773"/>
      <c r="D70" s="773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764"/>
      <c r="N70" s="766"/>
    </row>
    <row r="71" spans="2:14" ht="17.25" customHeight="1" x14ac:dyDescent="0.3">
      <c r="B71" s="773"/>
      <c r="C71" s="773"/>
      <c r="D71" s="773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764"/>
      <c r="N71" s="766"/>
    </row>
    <row r="72" spans="2:14" ht="17.25" customHeight="1" x14ac:dyDescent="0.3">
      <c r="B72" s="773"/>
      <c r="C72" s="773"/>
      <c r="D72" s="773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764"/>
      <c r="N72" s="766"/>
    </row>
    <row r="73" spans="2:14" ht="17.25" customHeight="1" x14ac:dyDescent="0.3">
      <c r="B73" s="773"/>
      <c r="C73" s="773"/>
      <c r="D73" s="773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764"/>
      <c r="N73" s="766"/>
    </row>
    <row r="74" spans="2:14" ht="17.25" customHeight="1" x14ac:dyDescent="0.3">
      <c r="B74" s="773"/>
      <c r="C74" s="773"/>
      <c r="D74" s="773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764"/>
      <c r="N74" s="766"/>
    </row>
    <row r="75" spans="2:14" ht="17.25" customHeight="1" x14ac:dyDescent="0.3">
      <c r="B75" s="762" t="s">
        <v>325</v>
      </c>
      <c r="C75" s="762"/>
      <c r="D75" s="762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764"/>
      <c r="N75" s="766"/>
    </row>
    <row r="76" spans="2:14" ht="17.25" customHeight="1" x14ac:dyDescent="0.3">
      <c r="B76" s="762"/>
      <c r="C76" s="762"/>
      <c r="D76" s="762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764"/>
      <c r="N76" s="766"/>
    </row>
    <row r="77" spans="2:14" ht="17.25" customHeight="1" x14ac:dyDescent="0.3">
      <c r="B77" s="762"/>
      <c r="C77" s="762"/>
      <c r="D77" s="762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764"/>
      <c r="N77" s="766"/>
    </row>
    <row r="78" spans="2:14" ht="17.25" customHeight="1" x14ac:dyDescent="0.3">
      <c r="B78" s="762"/>
      <c r="C78" s="762"/>
      <c r="D78" s="762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764"/>
      <c r="N78" s="766"/>
    </row>
    <row r="79" spans="2:14" ht="17.25" customHeight="1" x14ac:dyDescent="0.3">
      <c r="B79" s="762"/>
      <c r="C79" s="762"/>
      <c r="D79" s="762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764"/>
      <c r="N79" s="766"/>
    </row>
    <row r="80" spans="2:14" ht="17.25" customHeight="1" x14ac:dyDescent="0.3">
      <c r="B80" s="762"/>
      <c r="C80" s="762"/>
      <c r="D80" s="762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764"/>
      <c r="N80" s="766"/>
    </row>
    <row r="81" spans="1:15" ht="17.25" customHeight="1" x14ac:dyDescent="0.3">
      <c r="B81" s="761" t="s">
        <v>327</v>
      </c>
      <c r="C81" s="761"/>
      <c r="D81" s="761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764"/>
      <c r="N81" s="766"/>
    </row>
    <row r="82" spans="1:15" ht="17.25" customHeight="1" x14ac:dyDescent="0.3">
      <c r="B82" s="761"/>
      <c r="C82" s="761"/>
      <c r="D82" s="761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764"/>
      <c r="N82" s="766"/>
    </row>
    <row r="83" spans="1:15" ht="17.25" customHeight="1" x14ac:dyDescent="0.3">
      <c r="B83" s="761"/>
      <c r="C83" s="761"/>
      <c r="D83" s="761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764"/>
      <c r="N83" s="766"/>
    </row>
    <row r="84" spans="1:15" ht="17.25" customHeight="1" x14ac:dyDescent="0.3">
      <c r="B84" s="761"/>
      <c r="C84" s="761"/>
      <c r="D84" s="761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764"/>
      <c r="N84" s="766"/>
    </row>
    <row r="85" spans="1:15" ht="17.25" customHeight="1" x14ac:dyDescent="0.3">
      <c r="B85" s="761"/>
      <c r="C85" s="761"/>
      <c r="D85" s="761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764"/>
      <c r="N85" s="766"/>
    </row>
    <row r="86" spans="1:15" ht="17.25" customHeight="1" x14ac:dyDescent="0.3">
      <c r="B86" s="761"/>
      <c r="C86" s="761"/>
      <c r="D86" s="761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764"/>
      <c r="N86" s="766"/>
    </row>
    <row r="87" spans="1:15" ht="17.25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764"/>
      <c r="N87" s="766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764"/>
      <c r="N88" s="766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764"/>
      <c r="N89" s="766"/>
    </row>
    <row r="90" spans="1:15" ht="17.25" customHeight="1" x14ac:dyDescent="0.3">
      <c r="B90" s="348"/>
      <c r="C90" s="346"/>
      <c r="D90" s="347"/>
      <c r="E90" s="360" t="s">
        <v>758</v>
      </c>
      <c r="F90" s="361"/>
      <c r="G90" s="361"/>
      <c r="H90" s="362"/>
      <c r="I90" s="239"/>
      <c r="J90" s="363" t="s">
        <v>760</v>
      </c>
      <c r="K90" s="363"/>
      <c r="L90" s="364"/>
      <c r="M90" s="764"/>
      <c r="N90" s="766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775</v>
      </c>
      <c r="K91" s="365"/>
      <c r="L91" s="366"/>
      <c r="M91" s="765"/>
      <c r="N91" s="766"/>
    </row>
    <row r="92" spans="1:15" ht="17.25" customHeight="1" x14ac:dyDescent="0.3">
      <c r="B92" s="758" t="s">
        <v>329</v>
      </c>
      <c r="C92" s="758"/>
      <c r="D92" s="758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9" t="s">
        <v>330</v>
      </c>
      <c r="C94" s="759"/>
      <c r="D94" s="759"/>
      <c r="E94" s="759"/>
      <c r="F94" s="759"/>
      <c r="G94" s="759"/>
      <c r="H94" s="759"/>
      <c r="I94" s="759"/>
      <c r="J94" s="759"/>
      <c r="K94" s="759"/>
      <c r="L94" s="759"/>
      <c r="M94" s="759"/>
      <c r="N94" s="759"/>
    </row>
    <row r="95" spans="1:15" ht="17.25" customHeight="1" x14ac:dyDescent="0.3">
      <c r="B95" s="755" t="s">
        <v>331</v>
      </c>
      <c r="C95" s="755"/>
      <c r="D95" s="755"/>
      <c r="E95" s="756" t="s">
        <v>281</v>
      </c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5" ht="17.25" customHeight="1" x14ac:dyDescent="0.3">
      <c r="B96" s="755" t="s">
        <v>332</v>
      </c>
      <c r="C96" s="755"/>
      <c r="D96" s="755"/>
      <c r="E96" s="756" t="s">
        <v>333</v>
      </c>
      <c r="F96" s="756"/>
      <c r="G96" s="756"/>
      <c r="H96" s="756"/>
      <c r="I96" s="756"/>
      <c r="J96" s="756"/>
      <c r="K96" s="756"/>
      <c r="L96" s="756"/>
      <c r="M96" s="756"/>
      <c r="N96" s="756"/>
    </row>
    <row r="97" spans="1:15" ht="17.25" customHeight="1" x14ac:dyDescent="0.3">
      <c r="B97" s="755" t="s">
        <v>334</v>
      </c>
      <c r="C97" s="755"/>
      <c r="D97" s="755"/>
      <c r="E97" s="756" t="s">
        <v>335</v>
      </c>
      <c r="F97" s="756"/>
      <c r="G97" s="756"/>
      <c r="H97" s="756"/>
      <c r="I97" s="756"/>
      <c r="J97" s="756"/>
      <c r="K97" s="756"/>
      <c r="L97" s="756"/>
      <c r="M97" s="756"/>
      <c r="N97" s="756"/>
    </row>
    <row r="98" spans="1:15" ht="17.25" customHeight="1" x14ac:dyDescent="0.3">
      <c r="B98" s="755" t="s">
        <v>336</v>
      </c>
      <c r="C98" s="755"/>
      <c r="D98" s="755"/>
      <c r="E98" s="756" t="s">
        <v>565</v>
      </c>
      <c r="F98" s="756"/>
      <c r="G98" s="756"/>
      <c r="H98" s="756"/>
      <c r="I98" s="756"/>
      <c r="J98" s="756"/>
      <c r="K98" s="756"/>
      <c r="L98" s="756"/>
      <c r="M98" s="756"/>
      <c r="N98" s="756"/>
    </row>
    <row r="99" spans="1:15" ht="17.25" customHeight="1" x14ac:dyDescent="0.3">
      <c r="A99" s="130" t="s">
        <v>528</v>
      </c>
      <c r="O99" s="130" t="s">
        <v>529</v>
      </c>
    </row>
    <row r="100" spans="1:15" ht="17.25" customHeight="1" x14ac:dyDescent="0.3">
      <c r="B100" s="301" t="s">
        <v>337</v>
      </c>
      <c r="C100" s="301"/>
      <c r="D100" s="301"/>
      <c r="E100" s="301"/>
      <c r="F100" s="301"/>
      <c r="G100" s="301"/>
      <c r="H100" s="301"/>
      <c r="I100" s="301"/>
      <c r="J100" s="301"/>
      <c r="K100" s="301"/>
      <c r="L100" s="301"/>
      <c r="M100" s="301"/>
      <c r="N100" s="301"/>
    </row>
    <row r="101" spans="1:15" ht="17.25" customHeight="1" x14ac:dyDescent="0.3">
      <c r="B101" s="752" t="s">
        <v>338</v>
      </c>
      <c r="C101" s="752"/>
      <c r="D101" s="752"/>
      <c r="E101" s="305" t="s">
        <v>369</v>
      </c>
      <c r="F101" s="306"/>
      <c r="G101" s="306"/>
      <c r="H101" s="306"/>
      <c r="I101" s="306"/>
      <c r="J101" s="306"/>
      <c r="K101" s="306"/>
      <c r="L101" s="306"/>
      <c r="M101" s="306"/>
      <c r="N101" s="306"/>
    </row>
    <row r="102" spans="1:15" ht="17.25" customHeight="1" x14ac:dyDescent="0.3">
      <c r="B102" s="302" t="s">
        <v>339</v>
      </c>
      <c r="C102" s="303"/>
      <c r="D102" s="304"/>
      <c r="E102" s="307" t="s">
        <v>340</v>
      </c>
      <c r="F102" s="308"/>
      <c r="G102" s="308"/>
      <c r="H102" s="308"/>
      <c r="I102" s="308"/>
      <c r="J102" s="308"/>
      <c r="K102" s="308"/>
      <c r="L102" s="308"/>
      <c r="M102" s="308"/>
      <c r="N102" s="309"/>
    </row>
    <row r="103" spans="1:15" ht="17.25" customHeight="1" x14ac:dyDescent="0.3">
      <c r="B103" s="752" t="s">
        <v>341</v>
      </c>
      <c r="C103" s="752"/>
      <c r="D103" s="752"/>
      <c r="E103" s="750" t="s">
        <v>342</v>
      </c>
      <c r="F103" s="754"/>
      <c r="G103" s="754"/>
      <c r="H103" s="754"/>
      <c r="I103" s="754"/>
      <c r="J103" s="754"/>
      <c r="K103" s="754"/>
      <c r="L103" s="754"/>
      <c r="M103" s="754"/>
      <c r="N103" s="754"/>
    </row>
    <row r="104" spans="1:15" ht="17.25" customHeight="1" x14ac:dyDescent="0.3">
      <c r="B104" s="749" t="s">
        <v>343</v>
      </c>
      <c r="C104" s="749"/>
      <c r="D104" s="749"/>
      <c r="E104" s="750" t="s">
        <v>567</v>
      </c>
      <c r="F104" s="750"/>
      <c r="G104" s="750"/>
      <c r="H104" s="750"/>
      <c r="I104" s="750"/>
      <c r="J104" s="750"/>
      <c r="K104" s="750"/>
      <c r="L104" s="750"/>
      <c r="M104" s="750"/>
      <c r="N104" s="750"/>
    </row>
  </sheetData>
  <mergeCells count="204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3AF760-AA74-4C58-8D46-7F10CA5F0B2A}">
  <dimension ref="A1:Q104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21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21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521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248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249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253</v>
      </c>
      <c r="C9" s="733" t="s">
        <v>364</v>
      </c>
      <c r="D9" s="734"/>
      <c r="E9" s="734"/>
      <c r="F9" s="734"/>
      <c r="G9" s="734"/>
      <c r="H9" s="734"/>
      <c r="I9" s="734"/>
      <c r="J9" s="734"/>
      <c r="K9" s="734"/>
      <c r="L9" s="734"/>
      <c r="M9" s="734"/>
      <c r="N9" s="735"/>
      <c r="O9" s="83"/>
    </row>
    <row r="10" spans="1:15" ht="17.25" customHeight="1" x14ac:dyDescent="0.3">
      <c r="B10" s="48" t="s">
        <v>254</v>
      </c>
      <c r="C10" s="739" t="s">
        <v>1041</v>
      </c>
      <c r="D10" s="739"/>
      <c r="E10" s="739"/>
      <c r="F10" s="739"/>
      <c r="G10" s="739"/>
      <c r="H10" s="739"/>
      <c r="I10" s="739"/>
      <c r="J10" s="739"/>
      <c r="K10" s="739"/>
      <c r="L10" s="739"/>
      <c r="M10" s="739"/>
      <c r="N10" s="739"/>
      <c r="O10" s="52"/>
    </row>
    <row r="11" spans="1:15" ht="40.5" customHeight="1" x14ac:dyDescent="0.3">
      <c r="B11" s="53" t="s">
        <v>255</v>
      </c>
      <c r="C11" s="740" t="s">
        <v>592</v>
      </c>
      <c r="D11" s="741"/>
      <c r="E11" s="741"/>
      <c r="F11" s="741"/>
      <c r="G11" s="741"/>
      <c r="H11" s="741"/>
      <c r="I11" s="741"/>
      <c r="J11" s="741"/>
      <c r="K11" s="741"/>
      <c r="L11" s="741"/>
      <c r="M11" s="741"/>
      <c r="N11" s="742"/>
      <c r="O11" s="52"/>
    </row>
    <row r="12" spans="1:15" ht="17.25" customHeight="1" x14ac:dyDescent="0.3">
      <c r="B12" s="53" t="s">
        <v>256</v>
      </c>
      <c r="C12" s="743" t="s">
        <v>356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258</v>
      </c>
      <c r="D13" s="55" t="s">
        <v>259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260</v>
      </c>
      <c r="E14" s="714" t="s">
        <v>363</v>
      </c>
      <c r="F14" s="714"/>
      <c r="G14" s="748" t="s">
        <v>261</v>
      </c>
      <c r="H14" s="748"/>
      <c r="I14" s="748"/>
      <c r="J14" s="748"/>
      <c r="K14" s="748"/>
      <c r="L14" s="748"/>
      <c r="M14" s="748"/>
      <c r="N14" s="748"/>
      <c r="O14" s="56"/>
    </row>
    <row r="15" spans="1:15" ht="17.25" customHeight="1" x14ac:dyDescent="0.3">
      <c r="B15" s="721"/>
      <c r="C15" s="890"/>
      <c r="D15" s="57" t="s">
        <v>262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263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265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267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268</v>
      </c>
      <c r="D19" s="57" t="s">
        <v>269</v>
      </c>
      <c r="E19" s="714" t="s">
        <v>363</v>
      </c>
      <c r="F19" s="714"/>
      <c r="G19" s="715" t="s">
        <v>799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270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271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274</v>
      </c>
      <c r="N21" s="58" t="s">
        <v>275</v>
      </c>
      <c r="O21" s="59"/>
    </row>
    <row r="22" spans="1:15" ht="17.25" customHeight="1" x14ac:dyDescent="0.3">
      <c r="B22" s="721"/>
      <c r="C22" s="724" t="s">
        <v>276</v>
      </c>
      <c r="D22" s="724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368</v>
      </c>
      <c r="N22" s="711" t="s">
        <v>277</v>
      </c>
      <c r="O22" s="62"/>
    </row>
    <row r="23" spans="1:15" ht="17.25" customHeight="1" x14ac:dyDescent="0.3">
      <c r="B23" s="706"/>
      <c r="C23" s="724" t="s">
        <v>278</v>
      </c>
      <c r="D23" s="724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279</v>
      </c>
      <c r="C24" s="724" t="s">
        <v>280</v>
      </c>
      <c r="D24" s="724"/>
      <c r="E24" s="305" t="s">
        <v>281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24" t="s">
        <v>282</v>
      </c>
      <c r="D25" s="724"/>
      <c r="E25" s="305" t="s">
        <v>369</v>
      </c>
      <c r="F25" s="306"/>
      <c r="G25" s="306"/>
      <c r="H25" s="306"/>
      <c r="I25" s="306"/>
      <c r="J25" s="306"/>
      <c r="K25" s="306"/>
      <c r="L25" s="306"/>
      <c r="M25" s="306"/>
      <c r="N25" s="306"/>
      <c r="O25" s="63"/>
    </row>
    <row r="26" spans="1:15" ht="17.25" customHeight="1" x14ac:dyDescent="0.3">
      <c r="A26" s="130" t="s">
        <v>528</v>
      </c>
      <c r="E26" s="117"/>
      <c r="I26" s="117"/>
      <c r="O26" s="130" t="s">
        <v>529</v>
      </c>
    </row>
    <row r="27" spans="1:15" ht="17.25" customHeight="1" x14ac:dyDescent="0.3">
      <c r="B27" s="759" t="s">
        <v>283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284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274</v>
      </c>
      <c r="N29" s="66" t="s">
        <v>275</v>
      </c>
      <c r="O29" s="67"/>
    </row>
    <row r="30" spans="1:15" ht="17.25" customHeight="1" x14ac:dyDescent="0.3">
      <c r="B30" s="887" t="s">
        <v>349</v>
      </c>
      <c r="C30" s="888"/>
      <c r="D30" s="889"/>
      <c r="E30" s="830">
        <v>0</v>
      </c>
      <c r="F30" s="830"/>
      <c r="G30" s="830"/>
      <c r="H30" s="831"/>
      <c r="I30" s="832">
        <v>0</v>
      </c>
      <c r="J30" s="833"/>
      <c r="K30" s="833"/>
      <c r="L30" s="834"/>
      <c r="M30" s="68"/>
      <c r="N30" s="69"/>
      <c r="O30" s="70"/>
    </row>
    <row r="31" spans="1:15" ht="17.25" customHeight="1" x14ac:dyDescent="0.3">
      <c r="B31" s="887"/>
      <c r="C31" s="888"/>
      <c r="D31" s="889"/>
      <c r="E31" s="122" t="s">
        <v>286</v>
      </c>
      <c r="F31" s="835">
        <v>0</v>
      </c>
      <c r="G31" s="835"/>
      <c r="H31" s="836"/>
      <c r="I31" s="122" t="s">
        <v>286</v>
      </c>
      <c r="J31" s="635" t="s">
        <v>515</v>
      </c>
      <c r="K31" s="635"/>
      <c r="L31" s="636"/>
      <c r="M31" s="71" t="s">
        <v>287</v>
      </c>
      <c r="N31" s="71" t="s">
        <v>288</v>
      </c>
      <c r="O31" s="70"/>
    </row>
    <row r="32" spans="1:15" ht="17.25" customHeight="1" x14ac:dyDescent="0.3">
      <c r="B32" s="887"/>
      <c r="C32" s="888"/>
      <c r="D32" s="889"/>
      <c r="E32" s="122" t="s">
        <v>289</v>
      </c>
      <c r="F32" s="688">
        <v>0</v>
      </c>
      <c r="G32" s="688"/>
      <c r="H32" s="689"/>
      <c r="I32" s="122" t="s">
        <v>289</v>
      </c>
      <c r="J32" s="635" t="s">
        <v>516</v>
      </c>
      <c r="K32" s="635"/>
      <c r="L32" s="636"/>
      <c r="M32" s="563" t="s">
        <v>290</v>
      </c>
      <c r="N32" s="563" t="s">
        <v>291</v>
      </c>
      <c r="O32" s="70"/>
    </row>
    <row r="33" spans="2:17" ht="17.25" customHeight="1" x14ac:dyDescent="0.3">
      <c r="B33" s="887"/>
      <c r="C33" s="888"/>
      <c r="D33" s="889"/>
      <c r="E33" s="122" t="s">
        <v>292</v>
      </c>
      <c r="F33" s="656">
        <v>0</v>
      </c>
      <c r="G33" s="656"/>
      <c r="H33" s="657"/>
      <c r="I33" s="122" t="s">
        <v>292</v>
      </c>
      <c r="J33" s="520">
        <v>0</v>
      </c>
      <c r="K33" s="520"/>
      <c r="L33" s="521"/>
      <c r="M33" s="563"/>
      <c r="N33" s="583"/>
      <c r="O33" s="70"/>
    </row>
    <row r="34" spans="2:17" ht="17.25" customHeight="1" x14ac:dyDescent="0.3">
      <c r="B34" s="887"/>
      <c r="C34" s="888"/>
      <c r="D34" s="889"/>
      <c r="E34" s="122" t="s">
        <v>294</v>
      </c>
      <c r="F34" s="664">
        <v>0</v>
      </c>
      <c r="G34" s="664"/>
      <c r="H34" s="665"/>
      <c r="I34" s="122" t="s">
        <v>294</v>
      </c>
      <c r="J34" s="667">
        <v>0</v>
      </c>
      <c r="K34" s="821"/>
      <c r="L34" s="821"/>
      <c r="M34" s="498" t="s">
        <v>295</v>
      </c>
      <c r="N34" s="498" t="s">
        <v>296</v>
      </c>
      <c r="O34" s="70"/>
    </row>
    <row r="35" spans="2:17" ht="17.25" customHeight="1" x14ac:dyDescent="0.3">
      <c r="B35" s="887"/>
      <c r="C35" s="888"/>
      <c r="D35" s="889"/>
      <c r="E35" s="122" t="s">
        <v>297</v>
      </c>
      <c r="F35" s="690">
        <v>0</v>
      </c>
      <c r="G35" s="690"/>
      <c r="H35" s="691"/>
      <c r="I35" s="692" t="s">
        <v>593</v>
      </c>
      <c r="J35" s="693"/>
      <c r="K35" s="693"/>
      <c r="L35" s="694"/>
      <c r="M35" s="498"/>
      <c r="N35" s="563"/>
      <c r="O35" s="70"/>
    </row>
    <row r="36" spans="2:17" ht="17.25" customHeight="1" x14ac:dyDescent="0.3">
      <c r="B36" s="887"/>
      <c r="C36" s="888"/>
      <c r="D36" s="889"/>
      <c r="E36" s="122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563"/>
      <c r="O36" s="70"/>
    </row>
    <row r="37" spans="2:17" ht="17.25" customHeight="1" x14ac:dyDescent="0.3">
      <c r="B37" s="887"/>
      <c r="C37" s="888"/>
      <c r="D37" s="889"/>
      <c r="E37" s="122" t="s">
        <v>300</v>
      </c>
      <c r="F37" s="703">
        <v>0</v>
      </c>
      <c r="G37" s="703"/>
      <c r="H37" s="704"/>
      <c r="I37" s="698"/>
      <c r="J37" s="699"/>
      <c r="K37" s="699"/>
      <c r="L37" s="700"/>
      <c r="M37" s="72"/>
      <c r="N37" s="73"/>
      <c r="O37" s="70"/>
    </row>
    <row r="38" spans="2:17" ht="17.25" customHeight="1" x14ac:dyDescent="0.3">
      <c r="B38" s="891" t="s">
        <v>357</v>
      </c>
      <c r="C38" s="892"/>
      <c r="D38" s="893"/>
      <c r="E38" s="879">
        <v>0</v>
      </c>
      <c r="F38" s="880"/>
      <c r="G38" s="880"/>
      <c r="H38" s="881"/>
      <c r="I38" s="882" t="s">
        <v>351</v>
      </c>
      <c r="J38" s="883"/>
      <c r="K38" s="883"/>
      <c r="L38" s="884"/>
      <c r="M38" s="563" t="s">
        <v>598</v>
      </c>
      <c r="N38" s="566" t="s">
        <v>302</v>
      </c>
      <c r="O38" s="70"/>
    </row>
    <row r="39" spans="2:17" ht="17.25" customHeight="1" x14ac:dyDescent="0.3">
      <c r="B39" s="894"/>
      <c r="C39" s="895"/>
      <c r="D39" s="896"/>
      <c r="E39" s="123" t="s">
        <v>286</v>
      </c>
      <c r="F39" s="643">
        <v>0</v>
      </c>
      <c r="G39" s="643"/>
      <c r="H39" s="644"/>
      <c r="I39" s="866" t="s">
        <v>352</v>
      </c>
      <c r="J39" s="866"/>
      <c r="K39" s="866"/>
      <c r="L39" s="866"/>
      <c r="M39" s="563"/>
      <c r="N39" s="566"/>
      <c r="O39" s="70"/>
    </row>
    <row r="40" spans="2:17" ht="17.25" customHeight="1" x14ac:dyDescent="0.3">
      <c r="B40" s="894"/>
      <c r="C40" s="895"/>
      <c r="D40" s="896"/>
      <c r="E40" s="123" t="s">
        <v>289</v>
      </c>
      <c r="F40" s="885" t="s">
        <v>810</v>
      </c>
      <c r="G40" s="885"/>
      <c r="H40" s="886"/>
      <c r="I40" s="866" t="s">
        <v>353</v>
      </c>
      <c r="J40" s="866"/>
      <c r="K40" s="866"/>
      <c r="L40" s="866"/>
      <c r="M40" s="563"/>
      <c r="N40" s="566"/>
      <c r="O40" s="70"/>
    </row>
    <row r="41" spans="2:17" ht="17.25" customHeight="1" x14ac:dyDescent="0.3">
      <c r="B41" s="802" t="s">
        <v>761</v>
      </c>
      <c r="C41" s="803"/>
      <c r="D41" s="804"/>
      <c r="E41" s="123" t="s">
        <v>292</v>
      </c>
      <c r="F41" s="569" t="s">
        <v>808</v>
      </c>
      <c r="G41" s="569"/>
      <c r="H41" s="570"/>
      <c r="I41" s="867"/>
      <c r="J41" s="867"/>
      <c r="K41" s="867"/>
      <c r="L41" s="867"/>
      <c r="M41" s="74"/>
      <c r="N41" s="74"/>
      <c r="O41" s="70"/>
      <c r="Q41" s="47" t="s">
        <v>305</v>
      </c>
    </row>
    <row r="42" spans="2:17" ht="17.25" customHeight="1" x14ac:dyDescent="0.3">
      <c r="B42" s="802"/>
      <c r="C42" s="803"/>
      <c r="D42" s="804"/>
      <c r="E42" s="123" t="s">
        <v>294</v>
      </c>
      <c r="F42" s="547" t="s">
        <v>809</v>
      </c>
      <c r="G42" s="547"/>
      <c r="H42" s="548"/>
      <c r="I42" s="867"/>
      <c r="J42" s="867"/>
      <c r="K42" s="867"/>
      <c r="L42" s="867"/>
      <c r="M42" s="563" t="s">
        <v>597</v>
      </c>
      <c r="N42" s="74"/>
      <c r="O42" s="70"/>
    </row>
    <row r="43" spans="2:17" ht="17.25" customHeight="1" x14ac:dyDescent="0.3">
      <c r="B43" s="805"/>
      <c r="C43" s="806"/>
      <c r="D43" s="807"/>
      <c r="E43" s="123" t="s">
        <v>297</v>
      </c>
      <c r="F43" s="868">
        <v>0</v>
      </c>
      <c r="G43" s="868"/>
      <c r="H43" s="869"/>
      <c r="I43" s="867"/>
      <c r="J43" s="867"/>
      <c r="K43" s="867"/>
      <c r="L43" s="867"/>
      <c r="M43" s="563"/>
      <c r="N43" s="74"/>
      <c r="O43" s="70"/>
    </row>
    <row r="44" spans="2:17" ht="17.25" customHeight="1" x14ac:dyDescent="0.3">
      <c r="B44" s="596" t="s">
        <v>358</v>
      </c>
      <c r="C44" s="597"/>
      <c r="D44" s="598"/>
      <c r="E44" s="876">
        <v>0</v>
      </c>
      <c r="F44" s="877"/>
      <c r="G44" s="877"/>
      <c r="H44" s="878"/>
      <c r="I44" s="848">
        <v>0</v>
      </c>
      <c r="J44" s="849"/>
      <c r="K44" s="849"/>
      <c r="L44" s="850"/>
      <c r="M44" s="563"/>
      <c r="N44" s="74"/>
      <c r="O44" s="70"/>
    </row>
    <row r="45" spans="2:17" ht="17.25" customHeight="1" x14ac:dyDescent="0.3">
      <c r="B45" s="599"/>
      <c r="C45" s="600"/>
      <c r="D45" s="601"/>
      <c r="E45" s="124" t="s">
        <v>286</v>
      </c>
      <c r="F45" s="608">
        <v>0</v>
      </c>
      <c r="G45" s="608"/>
      <c r="H45" s="609"/>
      <c r="I45" s="124" t="s">
        <v>286</v>
      </c>
      <c r="J45" s="611">
        <v>0</v>
      </c>
      <c r="K45" s="851"/>
      <c r="L45" s="851"/>
      <c r="M45" s="75" t="s">
        <v>307</v>
      </c>
      <c r="N45" s="76" t="s">
        <v>307</v>
      </c>
      <c r="O45" s="70"/>
    </row>
    <row r="46" spans="2:17" ht="17.25" customHeight="1" x14ac:dyDescent="0.3">
      <c r="B46" s="599"/>
      <c r="C46" s="600"/>
      <c r="D46" s="601"/>
      <c r="E46" s="124" t="s">
        <v>289</v>
      </c>
      <c r="F46" s="612">
        <v>0</v>
      </c>
      <c r="G46" s="612"/>
      <c r="H46" s="613"/>
      <c r="I46" s="124" t="s">
        <v>289</v>
      </c>
      <c r="J46" s="852">
        <v>0</v>
      </c>
      <c r="K46" s="852"/>
      <c r="L46" s="853"/>
      <c r="M46" s="71" t="s">
        <v>308</v>
      </c>
      <c r="N46" s="71" t="s">
        <v>309</v>
      </c>
      <c r="O46" s="70"/>
    </row>
    <row r="47" spans="2:17" ht="17.25" customHeight="1" x14ac:dyDescent="0.3">
      <c r="B47" s="854" t="s">
        <v>303</v>
      </c>
      <c r="C47" s="855"/>
      <c r="D47" s="856"/>
      <c r="E47" s="124" t="s">
        <v>292</v>
      </c>
      <c r="F47" s="577">
        <v>0</v>
      </c>
      <c r="G47" s="577"/>
      <c r="H47" s="578"/>
      <c r="I47" s="860" t="s">
        <v>304</v>
      </c>
      <c r="J47" s="861"/>
      <c r="K47" s="861"/>
      <c r="L47" s="862"/>
      <c r="M47" s="563" t="s">
        <v>603</v>
      </c>
      <c r="N47" s="563" t="s">
        <v>311</v>
      </c>
      <c r="O47" s="70"/>
    </row>
    <row r="48" spans="2:17" ht="17.25" customHeight="1" x14ac:dyDescent="0.3">
      <c r="B48" s="854"/>
      <c r="C48" s="855"/>
      <c r="D48" s="856"/>
      <c r="E48" s="124" t="s">
        <v>294</v>
      </c>
      <c r="F48" s="846">
        <v>0</v>
      </c>
      <c r="G48" s="846"/>
      <c r="H48" s="847"/>
      <c r="I48" s="860"/>
      <c r="J48" s="861"/>
      <c r="K48" s="861"/>
      <c r="L48" s="862"/>
      <c r="M48" s="563"/>
      <c r="N48" s="563"/>
      <c r="O48" s="70"/>
    </row>
    <row r="49" spans="1:15" ht="17.25" customHeight="1" x14ac:dyDescent="0.3">
      <c r="B49" s="854"/>
      <c r="C49" s="855"/>
      <c r="D49" s="856"/>
      <c r="E49" s="124" t="s">
        <v>297</v>
      </c>
      <c r="F49" s="579">
        <v>0</v>
      </c>
      <c r="G49" s="579"/>
      <c r="H49" s="580"/>
      <c r="I49" s="860"/>
      <c r="J49" s="861"/>
      <c r="K49" s="861"/>
      <c r="L49" s="862"/>
      <c r="M49" s="563"/>
      <c r="N49" s="563"/>
      <c r="O49" s="70"/>
    </row>
    <row r="50" spans="1:15" ht="17.25" customHeight="1" x14ac:dyDescent="0.3">
      <c r="B50" s="857"/>
      <c r="C50" s="858"/>
      <c r="D50" s="859"/>
      <c r="E50" s="124" t="s">
        <v>299</v>
      </c>
      <c r="F50" s="581">
        <v>0</v>
      </c>
      <c r="G50" s="581"/>
      <c r="H50" s="582"/>
      <c r="I50" s="863"/>
      <c r="J50" s="864"/>
      <c r="K50" s="864"/>
      <c r="L50" s="865"/>
      <c r="M50" s="498" t="s">
        <v>605</v>
      </c>
      <c r="N50" s="498" t="s">
        <v>313</v>
      </c>
      <c r="O50" s="70"/>
    </row>
    <row r="51" spans="1:15" ht="17.25" customHeight="1" x14ac:dyDescent="0.3">
      <c r="B51" s="777" t="s">
        <v>314</v>
      </c>
      <c r="C51" s="778"/>
      <c r="D51" s="779"/>
      <c r="E51" s="593">
        <v>0</v>
      </c>
      <c r="F51" s="594"/>
      <c r="G51" s="594"/>
      <c r="H51" s="595"/>
      <c r="I51" s="845">
        <v>0</v>
      </c>
      <c r="J51" s="790"/>
      <c r="K51" s="790"/>
      <c r="L51" s="791"/>
      <c r="M51" s="583"/>
      <c r="N51" s="498"/>
      <c r="O51" s="70"/>
    </row>
    <row r="52" spans="1:15" ht="17.25" customHeight="1" x14ac:dyDescent="0.3">
      <c r="B52" s="780"/>
      <c r="C52" s="781"/>
      <c r="D52" s="782"/>
      <c r="E52" s="125" t="s">
        <v>286</v>
      </c>
      <c r="F52" s="557">
        <v>0</v>
      </c>
      <c r="G52" s="557"/>
      <c r="H52" s="558"/>
      <c r="I52" s="123" t="s">
        <v>286</v>
      </c>
      <c r="J52" s="560">
        <v>0</v>
      </c>
      <c r="K52" s="792"/>
      <c r="L52" s="792"/>
      <c r="M52" s="75"/>
      <c r="N52" s="72"/>
      <c r="O52" s="70"/>
    </row>
    <row r="53" spans="1:15" ht="17.25" customHeight="1" x14ac:dyDescent="0.3">
      <c r="B53" s="780"/>
      <c r="C53" s="781"/>
      <c r="D53" s="782"/>
      <c r="E53" s="125" t="s">
        <v>289</v>
      </c>
      <c r="F53" s="561">
        <v>0</v>
      </c>
      <c r="G53" s="561"/>
      <c r="H53" s="562"/>
      <c r="I53" s="793" t="s">
        <v>310</v>
      </c>
      <c r="J53" s="794"/>
      <c r="K53" s="794"/>
      <c r="L53" s="795"/>
      <c r="M53" s="563" t="s">
        <v>764</v>
      </c>
      <c r="N53" s="623" t="s">
        <v>315</v>
      </c>
      <c r="O53" s="70"/>
    </row>
    <row r="54" spans="1:15" ht="17.25" customHeight="1" x14ac:dyDescent="0.3">
      <c r="B54" s="780"/>
      <c r="C54" s="781"/>
      <c r="D54" s="782"/>
      <c r="E54" s="125" t="s">
        <v>292</v>
      </c>
      <c r="F54" s="624">
        <v>0</v>
      </c>
      <c r="G54" s="624"/>
      <c r="H54" s="625"/>
      <c r="I54" s="796"/>
      <c r="J54" s="797"/>
      <c r="K54" s="797"/>
      <c r="L54" s="798"/>
      <c r="M54" s="563"/>
      <c r="N54" s="623"/>
      <c r="O54" s="70"/>
    </row>
    <row r="55" spans="1:15" ht="17.25" customHeight="1" x14ac:dyDescent="0.3">
      <c r="B55" s="780"/>
      <c r="C55" s="781"/>
      <c r="D55" s="782"/>
      <c r="E55" s="125" t="s">
        <v>294</v>
      </c>
      <c r="F55" s="547">
        <v>0</v>
      </c>
      <c r="G55" s="547"/>
      <c r="H55" s="548"/>
      <c r="I55" s="796"/>
      <c r="J55" s="797"/>
      <c r="K55" s="797"/>
      <c r="L55" s="798"/>
      <c r="M55" s="498" t="s">
        <v>765</v>
      </c>
      <c r="N55" s="77"/>
      <c r="O55" s="70"/>
    </row>
    <row r="56" spans="1:15" ht="17.25" customHeight="1" x14ac:dyDescent="0.3">
      <c r="B56" s="783"/>
      <c r="C56" s="784"/>
      <c r="D56" s="785"/>
      <c r="E56" s="125" t="s">
        <v>297</v>
      </c>
      <c r="F56" s="549">
        <v>0</v>
      </c>
      <c r="G56" s="549"/>
      <c r="H56" s="550"/>
      <c r="I56" s="799"/>
      <c r="J56" s="800"/>
      <c r="K56" s="800"/>
      <c r="L56" s="801"/>
      <c r="M56" s="583"/>
      <c r="N56" s="77"/>
      <c r="O56" s="70"/>
    </row>
    <row r="57" spans="1:15" ht="17.25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73"/>
      <c r="O57" s="70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318</v>
      </c>
      <c r="N59" s="77"/>
      <c r="O59" s="70"/>
    </row>
    <row r="60" spans="1:15" ht="17.25" customHeight="1" x14ac:dyDescent="0.3">
      <c r="B60" s="525"/>
      <c r="C60" s="523"/>
      <c r="D60" s="524"/>
      <c r="E60" s="541" t="s">
        <v>758</v>
      </c>
      <c r="F60" s="542"/>
      <c r="G60" s="542"/>
      <c r="H60" s="543"/>
      <c r="I60" s="235"/>
      <c r="J60" s="531" t="s">
        <v>760</v>
      </c>
      <c r="K60" s="531"/>
      <c r="L60" s="532"/>
      <c r="M60" s="583"/>
      <c r="N60" s="73"/>
      <c r="O60" s="70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775</v>
      </c>
      <c r="K61" s="533"/>
      <c r="L61" s="534"/>
      <c r="M61" s="78"/>
      <c r="N61" s="78"/>
      <c r="O61" s="70"/>
    </row>
    <row r="62" spans="1:15" ht="17.25" customHeight="1" x14ac:dyDescent="0.3">
      <c r="B62" s="499" t="s">
        <v>319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E63" s="117"/>
      <c r="I63" s="117"/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591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769" t="s">
        <v>284</v>
      </c>
      <c r="C66" s="769"/>
      <c r="D66" s="769"/>
      <c r="E66" s="433" t="s">
        <v>272</v>
      </c>
      <c r="F66" s="434"/>
      <c r="G66" s="434"/>
      <c r="H66" s="435"/>
      <c r="I66" s="126"/>
      <c r="J66" s="435" t="s">
        <v>273</v>
      </c>
      <c r="K66" s="769"/>
      <c r="L66" s="769"/>
      <c r="M66" s="80" t="s">
        <v>274</v>
      </c>
      <c r="N66" s="91" t="s">
        <v>275</v>
      </c>
    </row>
    <row r="67" spans="2:14" ht="17.25" customHeight="1" x14ac:dyDescent="0.3">
      <c r="B67" s="773" t="s">
        <v>322</v>
      </c>
      <c r="C67" s="773"/>
      <c r="D67" s="773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763" t="s">
        <v>323</v>
      </c>
      <c r="N67" s="766" t="s">
        <v>323</v>
      </c>
    </row>
    <row r="68" spans="2:14" ht="17.25" customHeight="1" x14ac:dyDescent="0.3">
      <c r="B68" s="773"/>
      <c r="C68" s="773"/>
      <c r="D68" s="773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764"/>
      <c r="N68" s="766"/>
    </row>
    <row r="69" spans="2:14" ht="17.25" customHeight="1" x14ac:dyDescent="0.3">
      <c r="B69" s="773"/>
      <c r="C69" s="773"/>
      <c r="D69" s="773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764"/>
      <c r="N69" s="766"/>
    </row>
    <row r="70" spans="2:14" ht="17.25" customHeight="1" x14ac:dyDescent="0.3">
      <c r="B70" s="773"/>
      <c r="C70" s="773"/>
      <c r="D70" s="773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764"/>
      <c r="N70" s="766"/>
    </row>
    <row r="71" spans="2:14" ht="17.25" customHeight="1" x14ac:dyDescent="0.3">
      <c r="B71" s="773"/>
      <c r="C71" s="773"/>
      <c r="D71" s="773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764"/>
      <c r="N71" s="766"/>
    </row>
    <row r="72" spans="2:14" ht="17.25" customHeight="1" x14ac:dyDescent="0.3">
      <c r="B72" s="773"/>
      <c r="C72" s="773"/>
      <c r="D72" s="773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764"/>
      <c r="N72" s="766"/>
    </row>
    <row r="73" spans="2:14" ht="17.25" customHeight="1" x14ac:dyDescent="0.3">
      <c r="B73" s="773"/>
      <c r="C73" s="773"/>
      <c r="D73" s="773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764"/>
      <c r="N73" s="766"/>
    </row>
    <row r="74" spans="2:14" ht="17.25" customHeight="1" x14ac:dyDescent="0.3">
      <c r="B74" s="773"/>
      <c r="C74" s="773"/>
      <c r="D74" s="773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764"/>
      <c r="N74" s="766"/>
    </row>
    <row r="75" spans="2:14" ht="17.25" customHeight="1" x14ac:dyDescent="0.3">
      <c r="B75" s="762" t="s">
        <v>325</v>
      </c>
      <c r="C75" s="762"/>
      <c r="D75" s="762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764"/>
      <c r="N75" s="766"/>
    </row>
    <row r="76" spans="2:14" ht="17.25" customHeight="1" x14ac:dyDescent="0.3">
      <c r="B76" s="762"/>
      <c r="C76" s="762"/>
      <c r="D76" s="762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764"/>
      <c r="N76" s="766"/>
    </row>
    <row r="77" spans="2:14" ht="17.25" customHeight="1" x14ac:dyDescent="0.3">
      <c r="B77" s="762"/>
      <c r="C77" s="762"/>
      <c r="D77" s="762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764"/>
      <c r="N77" s="766"/>
    </row>
    <row r="78" spans="2:14" ht="17.25" customHeight="1" x14ac:dyDescent="0.3">
      <c r="B78" s="762"/>
      <c r="C78" s="762"/>
      <c r="D78" s="762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764"/>
      <c r="N78" s="766"/>
    </row>
    <row r="79" spans="2:14" ht="17.25" customHeight="1" x14ac:dyDescent="0.3">
      <c r="B79" s="762"/>
      <c r="C79" s="762"/>
      <c r="D79" s="762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764"/>
      <c r="N79" s="766"/>
    </row>
    <row r="80" spans="2:14" ht="17.25" customHeight="1" x14ac:dyDescent="0.3">
      <c r="B80" s="762"/>
      <c r="C80" s="762"/>
      <c r="D80" s="762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764"/>
      <c r="N80" s="766"/>
    </row>
    <row r="81" spans="1:15" ht="17.25" customHeight="1" x14ac:dyDescent="0.3">
      <c r="B81" s="761" t="s">
        <v>327</v>
      </c>
      <c r="C81" s="761"/>
      <c r="D81" s="761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764"/>
      <c r="N81" s="766"/>
    </row>
    <row r="82" spans="1:15" ht="17.25" customHeight="1" x14ac:dyDescent="0.3">
      <c r="B82" s="761"/>
      <c r="C82" s="761"/>
      <c r="D82" s="761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764"/>
      <c r="N82" s="766"/>
    </row>
    <row r="83" spans="1:15" ht="17.25" customHeight="1" x14ac:dyDescent="0.3">
      <c r="B83" s="761"/>
      <c r="C83" s="761"/>
      <c r="D83" s="761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764"/>
      <c r="N83" s="766"/>
    </row>
    <row r="84" spans="1:15" ht="17.25" customHeight="1" x14ac:dyDescent="0.3">
      <c r="B84" s="761"/>
      <c r="C84" s="761"/>
      <c r="D84" s="761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764"/>
      <c r="N84" s="766"/>
    </row>
    <row r="85" spans="1:15" ht="17.25" customHeight="1" x14ac:dyDescent="0.3">
      <c r="B85" s="761"/>
      <c r="C85" s="761"/>
      <c r="D85" s="761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764"/>
      <c r="N85" s="766"/>
    </row>
    <row r="86" spans="1:15" ht="17.25" customHeight="1" x14ac:dyDescent="0.3">
      <c r="B86" s="761"/>
      <c r="C86" s="761"/>
      <c r="D86" s="761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764"/>
      <c r="N86" s="766"/>
    </row>
    <row r="87" spans="1:15" ht="17.25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764"/>
      <c r="N87" s="766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764"/>
      <c r="N88" s="766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764"/>
      <c r="N89" s="766"/>
    </row>
    <row r="90" spans="1:15" ht="17.25" customHeight="1" x14ac:dyDescent="0.3">
      <c r="B90" s="348"/>
      <c r="C90" s="346"/>
      <c r="D90" s="347"/>
      <c r="E90" s="360" t="s">
        <v>758</v>
      </c>
      <c r="F90" s="361"/>
      <c r="G90" s="361"/>
      <c r="H90" s="362"/>
      <c r="I90" s="239"/>
      <c r="J90" s="363" t="s">
        <v>760</v>
      </c>
      <c r="K90" s="363"/>
      <c r="L90" s="364"/>
      <c r="M90" s="764"/>
      <c r="N90" s="766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775</v>
      </c>
      <c r="K91" s="365"/>
      <c r="L91" s="366"/>
      <c r="M91" s="765"/>
      <c r="N91" s="766"/>
    </row>
    <row r="92" spans="1:15" ht="17.25" customHeight="1" x14ac:dyDescent="0.3">
      <c r="B92" s="758" t="s">
        <v>329</v>
      </c>
      <c r="C92" s="758"/>
      <c r="D92" s="758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E93" s="117"/>
      <c r="I93" s="117"/>
      <c r="O93" s="130" t="s">
        <v>529</v>
      </c>
    </row>
    <row r="94" spans="1:15" ht="17.25" customHeight="1" x14ac:dyDescent="0.3">
      <c r="B94" s="759" t="s">
        <v>330</v>
      </c>
      <c r="C94" s="759"/>
      <c r="D94" s="759"/>
      <c r="E94" s="759"/>
      <c r="F94" s="759"/>
      <c r="G94" s="759"/>
      <c r="H94" s="759"/>
      <c r="I94" s="759"/>
      <c r="J94" s="759"/>
      <c r="K94" s="759"/>
      <c r="L94" s="759"/>
      <c r="M94" s="759"/>
      <c r="N94" s="759"/>
    </row>
    <row r="95" spans="1:15" ht="17.25" customHeight="1" x14ac:dyDescent="0.3">
      <c r="B95" s="755" t="s">
        <v>331</v>
      </c>
      <c r="C95" s="755"/>
      <c r="D95" s="755"/>
      <c r="E95" s="756" t="s">
        <v>281</v>
      </c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5" ht="17.25" customHeight="1" x14ac:dyDescent="0.3">
      <c r="B96" s="755" t="s">
        <v>332</v>
      </c>
      <c r="C96" s="755"/>
      <c r="D96" s="755"/>
      <c r="E96" s="756" t="s">
        <v>333</v>
      </c>
      <c r="F96" s="756"/>
      <c r="G96" s="756"/>
      <c r="H96" s="756"/>
      <c r="I96" s="756"/>
      <c r="J96" s="756"/>
      <c r="K96" s="756"/>
      <c r="L96" s="756"/>
      <c r="M96" s="756"/>
      <c r="N96" s="756"/>
    </row>
    <row r="97" spans="1:15" ht="17.25" customHeight="1" x14ac:dyDescent="0.3">
      <c r="B97" s="755" t="s">
        <v>334</v>
      </c>
      <c r="C97" s="755"/>
      <c r="D97" s="755"/>
      <c r="E97" s="757" t="s">
        <v>335</v>
      </c>
      <c r="F97" s="757"/>
      <c r="G97" s="757"/>
      <c r="H97" s="757"/>
      <c r="I97" s="757"/>
      <c r="J97" s="757"/>
      <c r="K97" s="757"/>
      <c r="L97" s="757"/>
      <c r="M97" s="757"/>
      <c r="N97" s="757"/>
    </row>
    <row r="98" spans="1:15" ht="17.25" customHeight="1" x14ac:dyDescent="0.3">
      <c r="B98" s="755" t="s">
        <v>336</v>
      </c>
      <c r="C98" s="755"/>
      <c r="D98" s="755"/>
      <c r="E98" s="756" t="s">
        <v>565</v>
      </c>
      <c r="F98" s="756"/>
      <c r="G98" s="756"/>
      <c r="H98" s="756"/>
      <c r="I98" s="756"/>
      <c r="J98" s="756"/>
      <c r="K98" s="756"/>
      <c r="L98" s="756"/>
      <c r="M98" s="756"/>
      <c r="N98" s="756"/>
    </row>
    <row r="99" spans="1:15" ht="17.25" customHeight="1" x14ac:dyDescent="0.3">
      <c r="A99" s="130" t="s">
        <v>528</v>
      </c>
      <c r="E99" s="117"/>
      <c r="I99" s="117"/>
      <c r="O99" s="130" t="s">
        <v>529</v>
      </c>
    </row>
    <row r="100" spans="1:15" ht="17.25" customHeight="1" x14ac:dyDescent="0.3">
      <c r="B100" s="301" t="s">
        <v>337</v>
      </c>
      <c r="C100" s="301"/>
      <c r="D100" s="301"/>
      <c r="E100" s="301"/>
      <c r="F100" s="301"/>
      <c r="G100" s="301"/>
      <c r="H100" s="301"/>
      <c r="I100" s="301"/>
      <c r="J100" s="301"/>
      <c r="K100" s="301"/>
      <c r="L100" s="301"/>
      <c r="M100" s="301"/>
      <c r="N100" s="301"/>
    </row>
    <row r="101" spans="1:15" ht="17.25" customHeight="1" x14ac:dyDescent="0.3">
      <c r="B101" s="752" t="s">
        <v>338</v>
      </c>
      <c r="C101" s="752"/>
      <c r="D101" s="752"/>
      <c r="E101" s="305" t="s">
        <v>369</v>
      </c>
      <c r="F101" s="306"/>
      <c r="G101" s="306"/>
      <c r="H101" s="306"/>
      <c r="I101" s="306"/>
      <c r="J101" s="306"/>
      <c r="K101" s="306"/>
      <c r="L101" s="306"/>
      <c r="M101" s="306"/>
      <c r="N101" s="306"/>
    </row>
    <row r="102" spans="1:15" ht="17.25" customHeight="1" x14ac:dyDescent="0.3">
      <c r="B102" s="302" t="s">
        <v>339</v>
      </c>
      <c r="C102" s="303"/>
      <c r="D102" s="304"/>
      <c r="E102" s="307" t="s">
        <v>340</v>
      </c>
      <c r="F102" s="308"/>
      <c r="G102" s="308"/>
      <c r="H102" s="308"/>
      <c r="I102" s="308"/>
      <c r="J102" s="308"/>
      <c r="K102" s="308"/>
      <c r="L102" s="308"/>
      <c r="M102" s="308"/>
      <c r="N102" s="309"/>
    </row>
    <row r="103" spans="1:15" ht="17.25" customHeight="1" x14ac:dyDescent="0.3">
      <c r="B103" s="752" t="s">
        <v>341</v>
      </c>
      <c r="C103" s="752"/>
      <c r="D103" s="752"/>
      <c r="E103" s="750" t="s">
        <v>342</v>
      </c>
      <c r="F103" s="754"/>
      <c r="G103" s="754"/>
      <c r="H103" s="754"/>
      <c r="I103" s="754"/>
      <c r="J103" s="754"/>
      <c r="K103" s="754"/>
      <c r="L103" s="754"/>
      <c r="M103" s="754"/>
      <c r="N103" s="754"/>
    </row>
    <row r="104" spans="1:15" ht="17.25" customHeight="1" x14ac:dyDescent="0.3">
      <c r="B104" s="749" t="s">
        <v>343</v>
      </c>
      <c r="C104" s="749"/>
      <c r="D104" s="749"/>
      <c r="E104" s="298" t="s">
        <v>567</v>
      </c>
      <c r="F104" s="299"/>
      <c r="G104" s="299"/>
      <c r="H104" s="299"/>
      <c r="I104" s="299"/>
      <c r="J104" s="299"/>
      <c r="K104" s="299"/>
      <c r="L104" s="299"/>
      <c r="M104" s="299"/>
      <c r="N104" s="300"/>
    </row>
  </sheetData>
  <mergeCells count="204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2DE9A-6269-4D07-AF7F-3641525DFB85}">
  <dimension ref="A1:U112"/>
  <sheetViews>
    <sheetView topLeftCell="C1" zoomScale="130" zoomScaleNormal="130" workbookViewId="0">
      <selection activeCell="C5" sqref="C5:N5"/>
    </sheetView>
  </sheetViews>
  <sheetFormatPr defaultColWidth="27.75" defaultRowHeight="17.25" customHeight="1" x14ac:dyDescent="0.3"/>
  <cols>
    <col min="1" max="1" width="3" style="103" customWidth="1"/>
    <col min="2" max="2" width="9.4140625" style="103" customWidth="1"/>
    <col min="3" max="3" width="7.9140625" style="103" customWidth="1"/>
    <col min="4" max="4" width="18.33203125" style="103" customWidth="1"/>
    <col min="5" max="5" width="1.9140625" style="127" customWidth="1"/>
    <col min="6" max="6" width="7.6640625" style="103" customWidth="1"/>
    <col min="7" max="7" width="14.6640625" style="103" customWidth="1"/>
    <col min="8" max="8" width="10.6640625" style="103" customWidth="1"/>
    <col min="9" max="9" width="1.9140625" style="127" customWidth="1"/>
    <col min="10" max="10" width="7.6640625" style="103" customWidth="1"/>
    <col min="11" max="11" width="14.6640625" style="103" customWidth="1"/>
    <col min="12" max="12" width="10.6640625" style="103" customWidth="1"/>
    <col min="13" max="14" width="33.83203125" style="103" customWidth="1"/>
    <col min="15" max="15" width="3" style="103" customWidth="1"/>
    <col min="16" max="16" width="9.33203125" style="103" customWidth="1"/>
    <col min="17" max="21" width="27.75" style="104"/>
    <col min="22" max="16384" width="27.75" style="103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149999999999999" customHeight="1" x14ac:dyDescent="0.3">
      <c r="A3" s="130"/>
    </row>
    <row r="4" spans="1:15" ht="17.149999999999999" customHeight="1" x14ac:dyDescent="0.3">
      <c r="B4" s="725" t="s">
        <v>521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149999999999999" customHeight="1" x14ac:dyDescent="0.3">
      <c r="B5" s="48" t="s">
        <v>380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149999999999999" customHeight="1" x14ac:dyDescent="0.3">
      <c r="A6" s="130" t="s">
        <v>571</v>
      </c>
      <c r="B6" s="48" t="s">
        <v>381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149999999999999" customHeight="1" x14ac:dyDescent="0.3">
      <c r="A7" s="130" t="s">
        <v>571</v>
      </c>
      <c r="B7" s="48" t="s">
        <v>382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149999999999999" customHeight="1" x14ac:dyDescent="0.3">
      <c r="B8" s="48" t="s">
        <v>383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149999999999999" customHeight="1" x14ac:dyDescent="0.3">
      <c r="B9" s="48" t="s">
        <v>498</v>
      </c>
      <c r="C9" s="733" t="s">
        <v>364</v>
      </c>
      <c r="D9" s="734"/>
      <c r="E9" s="734"/>
      <c r="F9" s="734"/>
      <c r="G9" s="734"/>
      <c r="H9" s="734"/>
      <c r="I9" s="734"/>
      <c r="J9" s="734"/>
      <c r="K9" s="734"/>
      <c r="L9" s="734"/>
      <c r="M9" s="734"/>
      <c r="N9" s="735"/>
      <c r="O9" s="83"/>
    </row>
    <row r="10" spans="1:15" ht="17.149999999999999" customHeight="1" x14ac:dyDescent="0.3">
      <c r="B10" s="48" t="s">
        <v>499</v>
      </c>
      <c r="C10" s="739" t="s">
        <v>1041</v>
      </c>
      <c r="D10" s="739"/>
      <c r="E10" s="739"/>
      <c r="F10" s="739"/>
      <c r="G10" s="739"/>
      <c r="H10" s="739"/>
      <c r="I10" s="739"/>
      <c r="J10" s="739"/>
      <c r="K10" s="739"/>
      <c r="L10" s="739"/>
      <c r="M10" s="739"/>
      <c r="N10" s="739"/>
      <c r="O10" s="52"/>
    </row>
    <row r="11" spans="1:15" ht="17.149999999999999" customHeight="1" x14ac:dyDescent="0.3">
      <c r="B11" s="53" t="s">
        <v>500</v>
      </c>
      <c r="C11" s="740" t="s">
        <v>592</v>
      </c>
      <c r="D11" s="741"/>
      <c r="E11" s="741"/>
      <c r="F11" s="741"/>
      <c r="G11" s="741"/>
      <c r="H11" s="741"/>
      <c r="I11" s="741"/>
      <c r="J11" s="741"/>
      <c r="K11" s="741"/>
      <c r="L11" s="741"/>
      <c r="M11" s="741"/>
      <c r="N11" s="742"/>
      <c r="O11" s="52"/>
    </row>
    <row r="12" spans="1:15" ht="17.149999999999999" customHeight="1" x14ac:dyDescent="0.3">
      <c r="B12" s="53" t="s">
        <v>387</v>
      </c>
      <c r="C12" s="743" t="s">
        <v>501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149999999999999" customHeight="1" x14ac:dyDescent="0.3">
      <c r="B13" s="705" t="s">
        <v>568</v>
      </c>
      <c r="C13" s="712" t="s">
        <v>389</v>
      </c>
      <c r="D13" s="55" t="s">
        <v>390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149999999999999" customHeight="1" x14ac:dyDescent="0.3">
      <c r="B14" s="721"/>
      <c r="C14" s="746"/>
      <c r="D14" s="57" t="s">
        <v>391</v>
      </c>
      <c r="E14" s="714" t="s">
        <v>363</v>
      </c>
      <c r="F14" s="714"/>
      <c r="G14" s="748" t="s">
        <v>261</v>
      </c>
      <c r="H14" s="748"/>
      <c r="I14" s="748"/>
      <c r="J14" s="748"/>
      <c r="K14" s="748"/>
      <c r="L14" s="748"/>
      <c r="M14" s="748"/>
      <c r="N14" s="748"/>
      <c r="O14" s="56"/>
    </row>
    <row r="15" spans="1:15" ht="17.149999999999999" customHeight="1" x14ac:dyDescent="0.3">
      <c r="B15" s="721"/>
      <c r="C15" s="746"/>
      <c r="D15" s="57" t="s">
        <v>392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149999999999999" customHeight="1" x14ac:dyDescent="0.3">
      <c r="B16" s="721"/>
      <c r="C16" s="713"/>
      <c r="D16" s="57" t="s">
        <v>393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149999999999999" customHeight="1" x14ac:dyDescent="0.3">
      <c r="B17" s="721"/>
      <c r="C17" s="712" t="s">
        <v>264</v>
      </c>
      <c r="D17" s="57" t="s">
        <v>394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149999999999999" customHeight="1" x14ac:dyDescent="0.3">
      <c r="B18" s="721"/>
      <c r="C18" s="713"/>
      <c r="D18" s="57" t="s">
        <v>395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149999999999999" customHeight="1" x14ac:dyDescent="0.3">
      <c r="B19" s="721"/>
      <c r="C19" s="712" t="s">
        <v>396</v>
      </c>
      <c r="D19" s="57" t="s">
        <v>502</v>
      </c>
      <c r="E19" s="714" t="s">
        <v>363</v>
      </c>
      <c r="F19" s="714"/>
      <c r="G19" s="715" t="s">
        <v>799</v>
      </c>
      <c r="H19" s="716"/>
      <c r="I19" s="716"/>
      <c r="J19" s="716"/>
      <c r="K19" s="716"/>
      <c r="L19" s="716"/>
      <c r="M19" s="716"/>
      <c r="N19" s="717"/>
      <c r="O19" s="56"/>
    </row>
    <row r="20" spans="1:15" ht="17.149999999999999" customHeight="1" x14ac:dyDescent="0.3">
      <c r="B20" s="706"/>
      <c r="C20" s="713"/>
      <c r="D20" s="57" t="s">
        <v>503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149999999999999" customHeight="1" x14ac:dyDescent="0.3">
      <c r="B21" s="705" t="s">
        <v>399</v>
      </c>
      <c r="C21" s="928"/>
      <c r="D21" s="929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274</v>
      </c>
      <c r="N21" s="58" t="s">
        <v>275</v>
      </c>
      <c r="O21" s="59"/>
    </row>
    <row r="22" spans="1:15" ht="17.149999999999999" customHeight="1" x14ac:dyDescent="0.3">
      <c r="B22" s="721"/>
      <c r="C22" s="707" t="s">
        <v>404</v>
      </c>
      <c r="D22" s="708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368</v>
      </c>
      <c r="N22" s="711" t="s">
        <v>277</v>
      </c>
      <c r="O22" s="62"/>
    </row>
    <row r="23" spans="1:15" ht="17.149999999999999" customHeight="1" x14ac:dyDescent="0.3">
      <c r="B23" s="706"/>
      <c r="C23" s="707" t="s">
        <v>406</v>
      </c>
      <c r="D23" s="708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149999999999999" customHeight="1" x14ac:dyDescent="0.3">
      <c r="B24" s="705" t="s">
        <v>407</v>
      </c>
      <c r="C24" s="707" t="s">
        <v>408</v>
      </c>
      <c r="D24" s="708"/>
      <c r="E24" s="305" t="s">
        <v>281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149999999999999" customHeight="1" x14ac:dyDescent="0.3">
      <c r="B25" s="706"/>
      <c r="C25" s="707" t="s">
        <v>410</v>
      </c>
      <c r="D25" s="708"/>
      <c r="E25" s="305" t="s">
        <v>369</v>
      </c>
      <c r="F25" s="306"/>
      <c r="G25" s="306"/>
      <c r="H25" s="306"/>
      <c r="I25" s="306"/>
      <c r="J25" s="306"/>
      <c r="K25" s="306"/>
      <c r="L25" s="306"/>
      <c r="M25" s="306"/>
      <c r="N25" s="306"/>
      <c r="O25" s="63"/>
    </row>
    <row r="26" spans="1:15" s="47" customFormat="1" ht="17.25" customHeight="1" x14ac:dyDescent="0.3">
      <c r="A26" s="130" t="s">
        <v>528</v>
      </c>
      <c r="E26" s="117"/>
      <c r="I26" s="117"/>
      <c r="O26" s="130" t="s">
        <v>529</v>
      </c>
    </row>
    <row r="27" spans="1:15" ht="17.149999999999999" customHeight="1" x14ac:dyDescent="0.3">
      <c r="B27" s="328" t="s">
        <v>411</v>
      </c>
      <c r="C27" s="329"/>
      <c r="D27" s="329"/>
      <c r="E27" s="329"/>
      <c r="F27" s="329"/>
      <c r="G27" s="329"/>
      <c r="H27" s="329"/>
      <c r="I27" s="329"/>
      <c r="J27" s="329"/>
      <c r="K27" s="329"/>
      <c r="L27" s="329"/>
      <c r="M27" s="329"/>
      <c r="N27" s="330"/>
      <c r="O27" s="64"/>
    </row>
    <row r="28" spans="1:15" ht="17.149999999999999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149999999999999" customHeight="1" x14ac:dyDescent="0.3">
      <c r="B29" s="671" t="s">
        <v>412</v>
      </c>
      <c r="C29" s="672"/>
      <c r="D29" s="67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402</v>
      </c>
      <c r="N29" s="66" t="s">
        <v>403</v>
      </c>
      <c r="O29" s="67"/>
    </row>
    <row r="30" spans="1:15" ht="17.149999999999999" customHeight="1" x14ac:dyDescent="0.3">
      <c r="B30" s="919" t="s">
        <v>413</v>
      </c>
      <c r="C30" s="920"/>
      <c r="D30" s="921"/>
      <c r="E30" s="925">
        <v>0</v>
      </c>
      <c r="F30" s="926"/>
      <c r="G30" s="926"/>
      <c r="H30" s="927"/>
      <c r="I30" s="683">
        <v>0</v>
      </c>
      <c r="J30" s="684"/>
      <c r="K30" s="684"/>
      <c r="L30" s="685"/>
      <c r="M30" s="105"/>
      <c r="N30" s="69"/>
      <c r="O30" s="70"/>
    </row>
    <row r="31" spans="1:15" ht="17.149999999999999" customHeight="1" x14ac:dyDescent="0.3">
      <c r="B31" s="887"/>
      <c r="C31" s="888"/>
      <c r="D31" s="889"/>
      <c r="E31" s="110" t="s">
        <v>414</v>
      </c>
      <c r="F31" s="686">
        <v>0</v>
      </c>
      <c r="G31" s="686"/>
      <c r="H31" s="687"/>
      <c r="I31" s="110" t="s">
        <v>414</v>
      </c>
      <c r="J31" s="635" t="s">
        <v>515</v>
      </c>
      <c r="K31" s="635"/>
      <c r="L31" s="636"/>
      <c r="M31" s="71" t="s">
        <v>415</v>
      </c>
      <c r="N31" s="71" t="s">
        <v>416</v>
      </c>
      <c r="O31" s="70"/>
    </row>
    <row r="32" spans="1:15" ht="17.149999999999999" customHeight="1" x14ac:dyDescent="0.3">
      <c r="B32" s="887"/>
      <c r="C32" s="888"/>
      <c r="D32" s="88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563" t="s">
        <v>504</v>
      </c>
      <c r="N32" s="563" t="s">
        <v>291</v>
      </c>
      <c r="O32" s="70"/>
    </row>
    <row r="33" spans="2:16" ht="17.149999999999999" customHeight="1" x14ac:dyDescent="0.3">
      <c r="B33" s="887"/>
      <c r="C33" s="888"/>
      <c r="D33" s="88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563"/>
      <c r="N33" s="563"/>
      <c r="O33" s="70"/>
    </row>
    <row r="34" spans="2:16" ht="17.149999999999999" customHeight="1" x14ac:dyDescent="0.3">
      <c r="B34" s="887"/>
      <c r="C34" s="888"/>
      <c r="D34" s="889"/>
      <c r="E34" s="110" t="s">
        <v>294</v>
      </c>
      <c r="F34" s="664">
        <v>0</v>
      </c>
      <c r="G34" s="664"/>
      <c r="H34" s="665"/>
      <c r="I34" s="110" t="s">
        <v>294</v>
      </c>
      <c r="J34" s="666">
        <v>0</v>
      </c>
      <c r="K34" s="666"/>
      <c r="L34" s="667"/>
      <c r="M34" s="498" t="s">
        <v>418</v>
      </c>
      <c r="N34" s="498" t="s">
        <v>419</v>
      </c>
      <c r="O34" s="70"/>
    </row>
    <row r="35" spans="2:16" ht="17.149999999999999" customHeight="1" x14ac:dyDescent="0.3">
      <c r="B35" s="887"/>
      <c r="C35" s="888"/>
      <c r="D35" s="889"/>
      <c r="E35" s="110" t="s">
        <v>297</v>
      </c>
      <c r="F35" s="690">
        <v>0</v>
      </c>
      <c r="G35" s="690"/>
      <c r="H35" s="691"/>
      <c r="I35" s="692" t="s">
        <v>593</v>
      </c>
      <c r="J35" s="693"/>
      <c r="K35" s="693"/>
      <c r="L35" s="694"/>
      <c r="M35" s="498"/>
      <c r="N35" s="498"/>
      <c r="O35" s="70"/>
    </row>
    <row r="36" spans="2:16" ht="17.149999999999999" customHeight="1" x14ac:dyDescent="0.3">
      <c r="B36" s="887"/>
      <c r="C36" s="888"/>
      <c r="D36" s="889"/>
      <c r="E36" s="110" t="s">
        <v>421</v>
      </c>
      <c r="F36" s="701">
        <v>0</v>
      </c>
      <c r="G36" s="701"/>
      <c r="H36" s="702"/>
      <c r="I36" s="695"/>
      <c r="J36" s="696"/>
      <c r="K36" s="696"/>
      <c r="L36" s="697"/>
      <c r="M36" s="498"/>
      <c r="N36" s="498"/>
      <c r="O36" s="70"/>
    </row>
    <row r="37" spans="2:16" ht="17.149999999999999" customHeight="1" x14ac:dyDescent="0.3">
      <c r="B37" s="922"/>
      <c r="C37" s="923"/>
      <c r="D37" s="924"/>
      <c r="E37" s="110" t="s">
        <v>422</v>
      </c>
      <c r="F37" s="703">
        <v>0</v>
      </c>
      <c r="G37" s="703"/>
      <c r="H37" s="704"/>
      <c r="I37" s="698"/>
      <c r="J37" s="699"/>
      <c r="K37" s="699"/>
      <c r="L37" s="700"/>
      <c r="M37" s="72"/>
      <c r="N37" s="106"/>
      <c r="O37" s="70"/>
    </row>
    <row r="38" spans="2:16" ht="17.149999999999999" customHeight="1" x14ac:dyDescent="0.3">
      <c r="B38" s="777" t="s">
        <v>423</v>
      </c>
      <c r="C38" s="778"/>
      <c r="D38" s="779"/>
      <c r="E38" s="593">
        <v>0</v>
      </c>
      <c r="F38" s="594"/>
      <c r="G38" s="594"/>
      <c r="H38" s="595"/>
      <c r="I38" s="845">
        <v>0</v>
      </c>
      <c r="J38" s="790"/>
      <c r="K38" s="790"/>
      <c r="L38" s="791"/>
      <c r="M38" s="563" t="s">
        <v>599</v>
      </c>
      <c r="N38" s="566" t="s">
        <v>424</v>
      </c>
      <c r="O38" s="70"/>
    </row>
    <row r="39" spans="2:16" ht="17.149999999999999" customHeight="1" x14ac:dyDescent="0.3">
      <c r="B39" s="780"/>
      <c r="C39" s="781"/>
      <c r="D39" s="782"/>
      <c r="E39" s="113" t="s">
        <v>286</v>
      </c>
      <c r="F39" s="557">
        <v>0</v>
      </c>
      <c r="G39" s="557"/>
      <c r="H39" s="558"/>
      <c r="I39" s="111" t="s">
        <v>286</v>
      </c>
      <c r="J39" s="559">
        <v>0</v>
      </c>
      <c r="K39" s="559"/>
      <c r="L39" s="560"/>
      <c r="M39" s="563"/>
      <c r="N39" s="566"/>
      <c r="O39" s="70"/>
    </row>
    <row r="40" spans="2:16" ht="17.149999999999999" customHeight="1" x14ac:dyDescent="0.3">
      <c r="B40" s="780"/>
      <c r="C40" s="781"/>
      <c r="D40" s="782"/>
      <c r="E40" s="113" t="s">
        <v>289</v>
      </c>
      <c r="F40" s="561">
        <v>0</v>
      </c>
      <c r="G40" s="561"/>
      <c r="H40" s="562"/>
      <c r="I40" s="793" t="s">
        <v>425</v>
      </c>
      <c r="J40" s="912"/>
      <c r="K40" s="912"/>
      <c r="L40" s="913"/>
      <c r="M40" s="563"/>
      <c r="N40" s="566"/>
      <c r="O40" s="70"/>
    </row>
    <row r="41" spans="2:16" ht="17.149999999999999" customHeight="1" x14ac:dyDescent="0.3">
      <c r="B41" s="780"/>
      <c r="C41" s="781"/>
      <c r="D41" s="782"/>
      <c r="E41" s="113" t="s">
        <v>292</v>
      </c>
      <c r="F41" s="624">
        <v>0</v>
      </c>
      <c r="G41" s="624"/>
      <c r="H41" s="625"/>
      <c r="I41" s="796"/>
      <c r="J41" s="914"/>
      <c r="K41" s="914"/>
      <c r="L41" s="915"/>
      <c r="M41" s="74"/>
      <c r="N41" s="74"/>
      <c r="O41" s="70"/>
    </row>
    <row r="42" spans="2:16" ht="17.149999999999999" customHeight="1" x14ac:dyDescent="0.3">
      <c r="B42" s="780"/>
      <c r="C42" s="781"/>
      <c r="D42" s="782"/>
      <c r="E42" s="113" t="s">
        <v>294</v>
      </c>
      <c r="F42" s="547">
        <v>0</v>
      </c>
      <c r="G42" s="547"/>
      <c r="H42" s="548"/>
      <c r="I42" s="796"/>
      <c r="J42" s="914"/>
      <c r="K42" s="914"/>
      <c r="L42" s="915"/>
      <c r="M42" s="563" t="s">
        <v>600</v>
      </c>
      <c r="N42" s="74"/>
      <c r="O42" s="70"/>
    </row>
    <row r="43" spans="2:16" ht="17.149999999999999" customHeight="1" x14ac:dyDescent="0.3">
      <c r="B43" s="783"/>
      <c r="C43" s="784"/>
      <c r="D43" s="785"/>
      <c r="E43" s="113" t="s">
        <v>297</v>
      </c>
      <c r="F43" s="549">
        <v>0</v>
      </c>
      <c r="G43" s="549"/>
      <c r="H43" s="550"/>
      <c r="I43" s="916"/>
      <c r="J43" s="917"/>
      <c r="K43" s="917"/>
      <c r="L43" s="918"/>
      <c r="M43" s="563"/>
      <c r="N43" s="74"/>
      <c r="O43" s="70"/>
    </row>
    <row r="44" spans="2:16" ht="17.149999999999999" customHeight="1" x14ac:dyDescent="0.3">
      <c r="B44" s="626" t="s">
        <v>505</v>
      </c>
      <c r="C44" s="627"/>
      <c r="D44" s="628"/>
      <c r="E44" s="879">
        <v>0</v>
      </c>
      <c r="F44" s="880"/>
      <c r="G44" s="880"/>
      <c r="H44" s="881"/>
      <c r="I44" s="906" t="s">
        <v>462</v>
      </c>
      <c r="J44" s="907"/>
      <c r="K44" s="907"/>
      <c r="L44" s="908"/>
      <c r="M44" s="563"/>
      <c r="N44" s="74"/>
      <c r="O44" s="70"/>
      <c r="P44" s="107"/>
    </row>
    <row r="45" spans="2:16" ht="17.149999999999999" customHeight="1" x14ac:dyDescent="0.3">
      <c r="B45" s="629"/>
      <c r="C45" s="630"/>
      <c r="D45" s="631"/>
      <c r="E45" s="111" t="s">
        <v>286</v>
      </c>
      <c r="F45" s="643">
        <v>0</v>
      </c>
      <c r="G45" s="643"/>
      <c r="H45" s="644"/>
      <c r="I45" s="909" t="s">
        <v>463</v>
      </c>
      <c r="J45" s="910"/>
      <c r="K45" s="910"/>
      <c r="L45" s="911"/>
      <c r="M45" s="108" t="s">
        <v>427</v>
      </c>
      <c r="N45" s="109" t="s">
        <v>427</v>
      </c>
      <c r="O45" s="70"/>
    </row>
    <row r="46" spans="2:16" ht="17.149999999999999" customHeight="1" x14ac:dyDescent="0.3">
      <c r="B46" s="629"/>
      <c r="C46" s="630"/>
      <c r="D46" s="631"/>
      <c r="E46" s="111" t="s">
        <v>289</v>
      </c>
      <c r="F46" s="885" t="s">
        <v>810</v>
      </c>
      <c r="G46" s="885"/>
      <c r="H46" s="886"/>
      <c r="I46" s="909" t="s">
        <v>353</v>
      </c>
      <c r="J46" s="910"/>
      <c r="K46" s="910"/>
      <c r="L46" s="911"/>
      <c r="M46" s="71" t="s">
        <v>429</v>
      </c>
      <c r="N46" s="71" t="s">
        <v>430</v>
      </c>
      <c r="O46" s="70"/>
    </row>
    <row r="47" spans="2:16" ht="17.149999999999999" customHeight="1" x14ac:dyDescent="0.3">
      <c r="B47" s="802" t="s">
        <v>464</v>
      </c>
      <c r="C47" s="803"/>
      <c r="D47" s="804"/>
      <c r="E47" s="111" t="s">
        <v>292</v>
      </c>
      <c r="F47" s="569" t="s">
        <v>808</v>
      </c>
      <c r="G47" s="569"/>
      <c r="H47" s="570"/>
      <c r="I47" s="866" t="s">
        <v>817</v>
      </c>
      <c r="J47" s="866"/>
      <c r="K47" s="866"/>
      <c r="L47" s="866"/>
      <c r="M47" s="563" t="s">
        <v>604</v>
      </c>
      <c r="N47" s="563" t="s">
        <v>431</v>
      </c>
      <c r="O47" s="70"/>
    </row>
    <row r="48" spans="2:16" ht="17.149999999999999" customHeight="1" x14ac:dyDescent="0.3">
      <c r="B48" s="802"/>
      <c r="C48" s="803"/>
      <c r="D48" s="804"/>
      <c r="E48" s="111" t="s">
        <v>432</v>
      </c>
      <c r="F48" s="547" t="s">
        <v>809</v>
      </c>
      <c r="G48" s="547"/>
      <c r="H48" s="548"/>
      <c r="I48" s="903"/>
      <c r="J48" s="904"/>
      <c r="K48" s="904"/>
      <c r="L48" s="905"/>
      <c r="M48" s="563"/>
      <c r="N48" s="563"/>
      <c r="O48" s="70"/>
    </row>
    <row r="49" spans="1:15" ht="17.149999999999999" customHeight="1" x14ac:dyDescent="0.3">
      <c r="B49" s="805"/>
      <c r="C49" s="806"/>
      <c r="D49" s="807"/>
      <c r="E49" s="111" t="s">
        <v>433</v>
      </c>
      <c r="F49" s="868">
        <v>0</v>
      </c>
      <c r="G49" s="868"/>
      <c r="H49" s="869"/>
      <c r="I49" s="903"/>
      <c r="J49" s="904"/>
      <c r="K49" s="904"/>
      <c r="L49" s="905"/>
      <c r="M49" s="563"/>
      <c r="N49" s="563"/>
      <c r="O49" s="70"/>
    </row>
    <row r="50" spans="1:15" ht="17.149999999999999" customHeight="1" x14ac:dyDescent="0.3">
      <c r="B50" s="870" t="s">
        <v>506</v>
      </c>
      <c r="C50" s="871"/>
      <c r="D50" s="872"/>
      <c r="E50" s="876">
        <v>0</v>
      </c>
      <c r="F50" s="877"/>
      <c r="G50" s="877"/>
      <c r="H50" s="878"/>
      <c r="I50" s="848">
        <v>0</v>
      </c>
      <c r="J50" s="849"/>
      <c r="K50" s="849"/>
      <c r="L50" s="850"/>
      <c r="M50" s="498" t="s">
        <v>605</v>
      </c>
      <c r="N50" s="498" t="s">
        <v>435</v>
      </c>
      <c r="O50" s="70"/>
    </row>
    <row r="51" spans="1:15" ht="17.149999999999999" customHeight="1" x14ac:dyDescent="0.3">
      <c r="B51" s="873"/>
      <c r="C51" s="874"/>
      <c r="D51" s="875"/>
      <c r="E51" s="112" t="s">
        <v>286</v>
      </c>
      <c r="F51" s="608">
        <v>0</v>
      </c>
      <c r="G51" s="608"/>
      <c r="H51" s="609"/>
      <c r="I51" s="112" t="s">
        <v>286</v>
      </c>
      <c r="J51" s="610">
        <v>0</v>
      </c>
      <c r="K51" s="610"/>
      <c r="L51" s="611"/>
      <c r="M51" s="583"/>
      <c r="N51" s="498"/>
      <c r="O51" s="70"/>
    </row>
    <row r="52" spans="1:15" ht="17.149999999999999" customHeight="1" x14ac:dyDescent="0.3">
      <c r="B52" s="873"/>
      <c r="C52" s="874"/>
      <c r="D52" s="875"/>
      <c r="E52" s="112" t="s">
        <v>289</v>
      </c>
      <c r="F52" s="612">
        <v>0</v>
      </c>
      <c r="G52" s="612"/>
      <c r="H52" s="613"/>
      <c r="I52" s="112" t="s">
        <v>436</v>
      </c>
      <c r="J52" s="852">
        <v>0</v>
      </c>
      <c r="K52" s="852"/>
      <c r="L52" s="853"/>
      <c r="M52" s="108"/>
      <c r="N52" s="72"/>
      <c r="O52" s="70"/>
    </row>
    <row r="53" spans="1:15" ht="17.149999999999999" customHeight="1" x14ac:dyDescent="0.3">
      <c r="B53" s="854" t="s">
        <v>467</v>
      </c>
      <c r="C53" s="855"/>
      <c r="D53" s="856"/>
      <c r="E53" s="112" t="s">
        <v>292</v>
      </c>
      <c r="F53" s="577">
        <v>0</v>
      </c>
      <c r="G53" s="577"/>
      <c r="H53" s="578"/>
      <c r="I53" s="900" t="s">
        <v>428</v>
      </c>
      <c r="J53" s="901"/>
      <c r="K53" s="901"/>
      <c r="L53" s="902"/>
      <c r="M53" s="563" t="s">
        <v>764</v>
      </c>
      <c r="N53" s="623" t="s">
        <v>437</v>
      </c>
      <c r="O53" s="70"/>
    </row>
    <row r="54" spans="1:15" ht="17.149999999999999" customHeight="1" x14ac:dyDescent="0.3">
      <c r="B54" s="854"/>
      <c r="C54" s="855"/>
      <c r="D54" s="856"/>
      <c r="E54" s="112" t="s">
        <v>432</v>
      </c>
      <c r="F54" s="846">
        <v>0</v>
      </c>
      <c r="G54" s="846"/>
      <c r="H54" s="847"/>
      <c r="I54" s="860"/>
      <c r="J54" s="861"/>
      <c r="K54" s="861"/>
      <c r="L54" s="862"/>
      <c r="M54" s="563"/>
      <c r="N54" s="623"/>
      <c r="O54" s="70"/>
    </row>
    <row r="55" spans="1:15" ht="17.149999999999999" customHeight="1" x14ac:dyDescent="0.3">
      <c r="B55" s="854"/>
      <c r="C55" s="855"/>
      <c r="D55" s="856"/>
      <c r="E55" s="112" t="s">
        <v>433</v>
      </c>
      <c r="F55" s="579">
        <v>0</v>
      </c>
      <c r="G55" s="579"/>
      <c r="H55" s="580"/>
      <c r="I55" s="860"/>
      <c r="J55" s="861"/>
      <c r="K55" s="861"/>
      <c r="L55" s="862"/>
      <c r="M55" s="498" t="s">
        <v>765</v>
      </c>
      <c r="N55" s="77"/>
      <c r="O55" s="70"/>
    </row>
    <row r="56" spans="1:15" ht="17.149999999999999" customHeight="1" x14ac:dyDescent="0.3">
      <c r="B56" s="857"/>
      <c r="C56" s="858"/>
      <c r="D56" s="859"/>
      <c r="E56" s="112" t="s">
        <v>421</v>
      </c>
      <c r="F56" s="581">
        <v>0</v>
      </c>
      <c r="G56" s="581"/>
      <c r="H56" s="582"/>
      <c r="I56" s="863"/>
      <c r="J56" s="864"/>
      <c r="K56" s="864"/>
      <c r="L56" s="865"/>
      <c r="M56" s="498"/>
      <c r="N56" s="77"/>
      <c r="O56" s="70"/>
    </row>
    <row r="57" spans="1:15" ht="17.149999999999999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106"/>
      <c r="O57" s="70"/>
    </row>
    <row r="58" spans="1:15" ht="17.149999999999999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149999999999999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438</v>
      </c>
      <c r="N59" s="77"/>
      <c r="O59" s="70"/>
    </row>
    <row r="60" spans="1:15" ht="17.149999999999999" customHeight="1" x14ac:dyDescent="0.3">
      <c r="B60" s="525"/>
      <c r="C60" s="523"/>
      <c r="D60" s="524"/>
      <c r="E60" s="541" t="s">
        <v>758</v>
      </c>
      <c r="F60" s="542"/>
      <c r="G60" s="542"/>
      <c r="H60" s="543"/>
      <c r="I60" s="235"/>
      <c r="J60" s="531" t="s">
        <v>760</v>
      </c>
      <c r="K60" s="531"/>
      <c r="L60" s="532"/>
      <c r="M60" s="498"/>
      <c r="N60" s="106"/>
      <c r="O60" s="70"/>
    </row>
    <row r="61" spans="1:15" ht="17.149999999999999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775</v>
      </c>
      <c r="K61" s="533"/>
      <c r="L61" s="534"/>
      <c r="M61" s="78"/>
      <c r="N61" s="78"/>
      <c r="O61" s="70"/>
    </row>
    <row r="62" spans="1:15" ht="17.149999999999999" customHeight="1" x14ac:dyDescent="0.3">
      <c r="B62" s="499" t="s">
        <v>439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440</v>
      </c>
      <c r="N62" s="79" t="s">
        <v>441</v>
      </c>
    </row>
    <row r="63" spans="1:15" s="47" customFormat="1" ht="17.25" customHeight="1" x14ac:dyDescent="0.3">
      <c r="A63" s="130" t="s">
        <v>528</v>
      </c>
      <c r="E63" s="117"/>
      <c r="I63" s="117"/>
      <c r="O63" s="130" t="s">
        <v>529</v>
      </c>
    </row>
    <row r="64" spans="1:15" ht="17.149999999999999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149999999999999" customHeight="1" x14ac:dyDescent="0.3">
      <c r="B65" s="430" t="s">
        <v>591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149999999999999" customHeight="1" x14ac:dyDescent="0.3">
      <c r="B66" s="433" t="s">
        <v>412</v>
      </c>
      <c r="C66" s="434"/>
      <c r="D66" s="435"/>
      <c r="E66" s="433" t="s">
        <v>400</v>
      </c>
      <c r="F66" s="434"/>
      <c r="G66" s="434"/>
      <c r="H66" s="435"/>
      <c r="I66" s="433" t="s">
        <v>401</v>
      </c>
      <c r="J66" s="434"/>
      <c r="K66" s="434"/>
      <c r="L66" s="435"/>
      <c r="M66" s="81" t="s">
        <v>402</v>
      </c>
      <c r="N66" s="81" t="s">
        <v>403</v>
      </c>
    </row>
    <row r="67" spans="2:14" ht="17.149999999999999" customHeight="1" x14ac:dyDescent="0.3">
      <c r="B67" s="436" t="s">
        <v>442</v>
      </c>
      <c r="C67" s="437"/>
      <c r="D67" s="438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451" t="s">
        <v>443</v>
      </c>
      <c r="N67" s="454" t="s">
        <v>443</v>
      </c>
    </row>
    <row r="68" spans="2:14" ht="17.149999999999999" customHeight="1" x14ac:dyDescent="0.3">
      <c r="B68" s="439"/>
      <c r="C68" s="440"/>
      <c r="D68" s="441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452"/>
      <c r="N68" s="455"/>
    </row>
    <row r="69" spans="2:14" ht="17.149999999999999" customHeight="1" x14ac:dyDescent="0.3">
      <c r="B69" s="439"/>
      <c r="C69" s="440"/>
      <c r="D69" s="441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452"/>
      <c r="N69" s="455"/>
    </row>
    <row r="70" spans="2:14" ht="17.149999999999999" customHeight="1" x14ac:dyDescent="0.3">
      <c r="B70" s="439"/>
      <c r="C70" s="440"/>
      <c r="D70" s="441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452"/>
      <c r="N70" s="455"/>
    </row>
    <row r="71" spans="2:14" ht="17.149999999999999" customHeight="1" x14ac:dyDescent="0.3">
      <c r="B71" s="439"/>
      <c r="C71" s="440"/>
      <c r="D71" s="441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452"/>
      <c r="N71" s="455"/>
    </row>
    <row r="72" spans="2:14" ht="17.149999999999999" customHeight="1" x14ac:dyDescent="0.3">
      <c r="B72" s="439"/>
      <c r="C72" s="440"/>
      <c r="D72" s="441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452"/>
      <c r="N72" s="455"/>
    </row>
    <row r="73" spans="2:14" ht="17.149999999999999" customHeight="1" x14ac:dyDescent="0.3">
      <c r="B73" s="439"/>
      <c r="C73" s="440"/>
      <c r="D73" s="441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452"/>
      <c r="N73" s="455"/>
    </row>
    <row r="74" spans="2:14" ht="17.149999999999999" customHeight="1" x14ac:dyDescent="0.3">
      <c r="B74" s="442"/>
      <c r="C74" s="443"/>
      <c r="D74" s="444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452"/>
      <c r="N74" s="455"/>
    </row>
    <row r="75" spans="2:14" ht="17.149999999999999" customHeight="1" x14ac:dyDescent="0.3">
      <c r="B75" s="486" t="s">
        <v>444</v>
      </c>
      <c r="C75" s="487"/>
      <c r="D75" s="488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452"/>
      <c r="N75" s="455"/>
    </row>
    <row r="76" spans="2:14" ht="17.149999999999999" customHeight="1" x14ac:dyDescent="0.3">
      <c r="B76" s="489"/>
      <c r="C76" s="490"/>
      <c r="D76" s="491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452"/>
      <c r="N76" s="455"/>
    </row>
    <row r="77" spans="2:14" ht="17.149999999999999" customHeight="1" x14ac:dyDescent="0.3">
      <c r="B77" s="489"/>
      <c r="C77" s="490"/>
      <c r="D77" s="491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452"/>
      <c r="N77" s="455"/>
    </row>
    <row r="78" spans="2:14" ht="17.149999999999999" customHeight="1" x14ac:dyDescent="0.3">
      <c r="B78" s="489"/>
      <c r="C78" s="490"/>
      <c r="D78" s="491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452"/>
      <c r="N78" s="455"/>
    </row>
    <row r="79" spans="2:14" ht="17.149999999999999" customHeight="1" x14ac:dyDescent="0.3">
      <c r="B79" s="489"/>
      <c r="C79" s="490"/>
      <c r="D79" s="491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452"/>
      <c r="N79" s="455"/>
    </row>
    <row r="80" spans="2:14" ht="17.149999999999999" customHeight="1" x14ac:dyDescent="0.3">
      <c r="B80" s="492"/>
      <c r="C80" s="493"/>
      <c r="D80" s="494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452"/>
      <c r="N80" s="455"/>
    </row>
    <row r="81" spans="1:15" ht="17.149999999999999" customHeight="1" x14ac:dyDescent="0.3">
      <c r="B81" s="391" t="s">
        <v>445</v>
      </c>
      <c r="C81" s="392"/>
      <c r="D81" s="393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452"/>
      <c r="N81" s="455"/>
    </row>
    <row r="82" spans="1:15" ht="17.149999999999999" customHeight="1" x14ac:dyDescent="0.3">
      <c r="B82" s="394"/>
      <c r="C82" s="395"/>
      <c r="D82" s="396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452"/>
      <c r="N82" s="455"/>
    </row>
    <row r="83" spans="1:15" ht="17.149999999999999" customHeight="1" x14ac:dyDescent="0.3">
      <c r="B83" s="394"/>
      <c r="C83" s="395"/>
      <c r="D83" s="396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452"/>
      <c r="N83" s="455"/>
    </row>
    <row r="84" spans="1:15" ht="17.149999999999999" customHeight="1" x14ac:dyDescent="0.3">
      <c r="B84" s="394"/>
      <c r="C84" s="395"/>
      <c r="D84" s="396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452"/>
      <c r="N84" s="455"/>
    </row>
    <row r="85" spans="1:15" ht="17.149999999999999" customHeight="1" x14ac:dyDescent="0.3">
      <c r="B85" s="394"/>
      <c r="C85" s="395"/>
      <c r="D85" s="396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452"/>
      <c r="N85" s="455"/>
    </row>
    <row r="86" spans="1:15" ht="17.149999999999999" customHeight="1" x14ac:dyDescent="0.3">
      <c r="B86" s="397"/>
      <c r="C86" s="398"/>
      <c r="D86" s="399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452"/>
      <c r="N86" s="455"/>
    </row>
    <row r="87" spans="1:15" ht="17.149999999999999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452"/>
      <c r="N87" s="455"/>
    </row>
    <row r="88" spans="1:15" ht="17.149999999999999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452"/>
      <c r="N88" s="455"/>
    </row>
    <row r="89" spans="1:15" ht="17.149999999999999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452"/>
      <c r="N89" s="455"/>
    </row>
    <row r="90" spans="1:15" ht="17.149999999999999" customHeight="1" x14ac:dyDescent="0.3">
      <c r="B90" s="348"/>
      <c r="C90" s="346"/>
      <c r="D90" s="347"/>
      <c r="E90" s="360" t="s">
        <v>758</v>
      </c>
      <c r="F90" s="361"/>
      <c r="G90" s="361"/>
      <c r="H90" s="362"/>
      <c r="I90" s="239"/>
      <c r="J90" s="363" t="s">
        <v>760</v>
      </c>
      <c r="K90" s="363"/>
      <c r="L90" s="364"/>
      <c r="M90" s="452"/>
      <c r="N90" s="455"/>
    </row>
    <row r="91" spans="1:15" ht="17.149999999999999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775</v>
      </c>
      <c r="K91" s="365"/>
      <c r="L91" s="366"/>
      <c r="M91" s="453"/>
      <c r="N91" s="456"/>
    </row>
    <row r="92" spans="1:15" ht="17.149999999999999" customHeight="1" x14ac:dyDescent="0.3">
      <c r="B92" s="319" t="s">
        <v>446</v>
      </c>
      <c r="C92" s="320"/>
      <c r="D92" s="321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440</v>
      </c>
      <c r="N92" s="82" t="s">
        <v>441</v>
      </c>
    </row>
    <row r="93" spans="1:15" s="47" customFormat="1" ht="17.25" customHeight="1" x14ac:dyDescent="0.3">
      <c r="A93" s="130" t="s">
        <v>528</v>
      </c>
      <c r="E93" s="117"/>
      <c r="I93" s="117"/>
      <c r="O93" s="130" t="s">
        <v>529</v>
      </c>
    </row>
    <row r="94" spans="1:15" ht="17.149999999999999" customHeight="1" x14ac:dyDescent="0.3">
      <c r="B94" s="328" t="s">
        <v>447</v>
      </c>
      <c r="C94" s="329"/>
      <c r="D94" s="329"/>
      <c r="E94" s="329"/>
      <c r="F94" s="329"/>
      <c r="G94" s="329"/>
      <c r="H94" s="329"/>
      <c r="I94" s="329"/>
      <c r="J94" s="329"/>
      <c r="K94" s="329"/>
      <c r="L94" s="329"/>
      <c r="M94" s="329"/>
      <c r="N94" s="330"/>
    </row>
    <row r="95" spans="1:15" ht="17.149999999999999" customHeight="1" x14ac:dyDescent="0.3">
      <c r="B95" s="310" t="s">
        <v>448</v>
      </c>
      <c r="C95" s="311"/>
      <c r="D95" s="312"/>
      <c r="E95" s="313" t="s">
        <v>281</v>
      </c>
      <c r="F95" s="314"/>
      <c r="G95" s="314"/>
      <c r="H95" s="314"/>
      <c r="I95" s="314"/>
      <c r="J95" s="314"/>
      <c r="K95" s="314"/>
      <c r="L95" s="314"/>
      <c r="M95" s="314"/>
      <c r="N95" s="315"/>
    </row>
    <row r="96" spans="1:15" ht="17.149999999999999" customHeight="1" x14ac:dyDescent="0.3">
      <c r="B96" s="310" t="s">
        <v>450</v>
      </c>
      <c r="C96" s="311"/>
      <c r="D96" s="312"/>
      <c r="E96" s="313" t="s">
        <v>333</v>
      </c>
      <c r="F96" s="314"/>
      <c r="G96" s="314"/>
      <c r="H96" s="314"/>
      <c r="I96" s="314"/>
      <c r="J96" s="314"/>
      <c r="K96" s="314"/>
      <c r="L96" s="314"/>
      <c r="M96" s="314"/>
      <c r="N96" s="315"/>
    </row>
    <row r="97" spans="1:15" ht="17.149999999999999" customHeight="1" x14ac:dyDescent="0.3">
      <c r="B97" s="310" t="s">
        <v>451</v>
      </c>
      <c r="C97" s="311"/>
      <c r="D97" s="312"/>
      <c r="E97" s="313" t="s">
        <v>514</v>
      </c>
      <c r="F97" s="314"/>
      <c r="G97" s="314"/>
      <c r="H97" s="314"/>
      <c r="I97" s="314"/>
      <c r="J97" s="314"/>
      <c r="K97" s="314"/>
      <c r="L97" s="314"/>
      <c r="M97" s="314"/>
      <c r="N97" s="315"/>
    </row>
    <row r="98" spans="1:15" ht="17.149999999999999" customHeight="1" x14ac:dyDescent="0.3">
      <c r="B98" s="310" t="s">
        <v>453</v>
      </c>
      <c r="C98" s="311"/>
      <c r="D98" s="312"/>
      <c r="E98" s="313" t="s">
        <v>565</v>
      </c>
      <c r="F98" s="314"/>
      <c r="G98" s="314"/>
      <c r="H98" s="314"/>
      <c r="I98" s="314"/>
      <c r="J98" s="314"/>
      <c r="K98" s="314"/>
      <c r="L98" s="314"/>
      <c r="M98" s="314"/>
      <c r="N98" s="315"/>
    </row>
    <row r="99" spans="1:15" s="47" customFormat="1" ht="17.25" customHeight="1" x14ac:dyDescent="0.3">
      <c r="A99" s="130" t="s">
        <v>528</v>
      </c>
      <c r="E99" s="117"/>
      <c r="I99" s="117"/>
      <c r="O99" s="130" t="s">
        <v>529</v>
      </c>
    </row>
    <row r="100" spans="1:15" ht="17.149999999999999" customHeight="1" x14ac:dyDescent="0.3">
      <c r="B100" s="897" t="s">
        <v>507</v>
      </c>
      <c r="C100" s="898"/>
      <c r="D100" s="898"/>
      <c r="E100" s="898"/>
      <c r="F100" s="898"/>
      <c r="G100" s="898"/>
      <c r="H100" s="898"/>
      <c r="I100" s="898"/>
      <c r="J100" s="898"/>
      <c r="K100" s="898"/>
      <c r="L100" s="898"/>
      <c r="M100" s="898"/>
      <c r="N100" s="899"/>
    </row>
    <row r="101" spans="1:15" ht="17.149999999999999" customHeight="1" x14ac:dyDescent="0.3">
      <c r="B101" s="302" t="s">
        <v>508</v>
      </c>
      <c r="C101" s="303"/>
      <c r="D101" s="304"/>
      <c r="E101" s="305" t="s">
        <v>369</v>
      </c>
      <c r="F101" s="306"/>
      <c r="G101" s="306"/>
      <c r="H101" s="306"/>
      <c r="I101" s="306"/>
      <c r="J101" s="306"/>
      <c r="K101" s="306"/>
      <c r="L101" s="306"/>
      <c r="M101" s="306"/>
      <c r="N101" s="306"/>
    </row>
    <row r="102" spans="1:15" ht="17.149999999999999" customHeight="1" x14ac:dyDescent="0.3">
      <c r="B102" s="302" t="s">
        <v>509</v>
      </c>
      <c r="C102" s="303"/>
      <c r="D102" s="304"/>
      <c r="E102" s="307" t="s">
        <v>510</v>
      </c>
      <c r="F102" s="308"/>
      <c r="G102" s="308"/>
      <c r="H102" s="308"/>
      <c r="I102" s="308"/>
      <c r="J102" s="308"/>
      <c r="K102" s="308"/>
      <c r="L102" s="308"/>
      <c r="M102" s="308"/>
      <c r="N102" s="309"/>
    </row>
    <row r="103" spans="1:15" ht="17.149999999999999" customHeight="1" x14ac:dyDescent="0.3">
      <c r="B103" s="302" t="s">
        <v>511</v>
      </c>
      <c r="C103" s="303"/>
      <c r="D103" s="304"/>
      <c r="E103" s="298" t="s">
        <v>512</v>
      </c>
      <c r="F103" s="299"/>
      <c r="G103" s="299"/>
      <c r="H103" s="299"/>
      <c r="I103" s="299"/>
      <c r="J103" s="299"/>
      <c r="K103" s="299"/>
      <c r="L103" s="299"/>
      <c r="M103" s="299"/>
      <c r="N103" s="300"/>
    </row>
    <row r="104" spans="1:15" ht="17.149999999999999" customHeight="1" x14ac:dyDescent="0.3">
      <c r="B104" s="295" t="s">
        <v>513</v>
      </c>
      <c r="C104" s="296"/>
      <c r="D104" s="297"/>
      <c r="E104" s="298" t="s">
        <v>567</v>
      </c>
      <c r="F104" s="299"/>
      <c r="G104" s="299"/>
      <c r="H104" s="299"/>
      <c r="I104" s="299"/>
      <c r="J104" s="299"/>
      <c r="K104" s="299"/>
      <c r="L104" s="299"/>
      <c r="M104" s="299"/>
      <c r="N104" s="300"/>
    </row>
    <row r="106" spans="1:15" ht="17.149999999999999" customHeight="1" x14ac:dyDescent="0.3"/>
    <row r="107" spans="1:15" ht="17.149999999999999" customHeight="1" x14ac:dyDescent="0.3"/>
    <row r="108" spans="1:15" ht="17.149999999999999" customHeight="1" x14ac:dyDescent="0.3"/>
    <row r="109" spans="1:15" ht="17.149999999999999" customHeight="1" x14ac:dyDescent="0.3"/>
    <row r="110" spans="1:15" ht="17.149999999999999" customHeight="1" x14ac:dyDescent="0.3"/>
    <row r="111" spans="1:15" ht="17.149999999999999" customHeight="1" x14ac:dyDescent="0.3"/>
    <row r="112" spans="1:15" ht="15" customHeight="1" x14ac:dyDescent="0.3"/>
  </sheetData>
  <mergeCells count="204">
    <mergeCell ref="B4:N4"/>
    <mergeCell ref="C5:N5"/>
    <mergeCell ref="C6:N6"/>
    <mergeCell ref="C7:N7"/>
    <mergeCell ref="D8:N8"/>
    <mergeCell ref="C9:N9"/>
    <mergeCell ref="I66:L66"/>
    <mergeCell ref="G15:N15"/>
    <mergeCell ref="E16:F16"/>
    <mergeCell ref="G16:N16"/>
    <mergeCell ref="C17:C18"/>
    <mergeCell ref="E17:F17"/>
    <mergeCell ref="G17:N18"/>
    <mergeCell ref="E18:F18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B44:D46"/>
    <mergeCell ref="E44:H44"/>
    <mergeCell ref="I44:L44"/>
    <mergeCell ref="F45:H45"/>
    <mergeCell ref="I45:L45"/>
    <mergeCell ref="F46:H46"/>
    <mergeCell ref="I46:L46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38:D43"/>
    <mergeCell ref="E38:H38"/>
    <mergeCell ref="I38:L38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conditionalFormatting sqref="C8">
    <cfRule type="cellIs" dxfId="3" priority="3" operator="lessThanOrEqual">
      <formula>21-$C$5</formula>
    </cfRule>
  </conditionalFormatting>
  <conditionalFormatting sqref="E16:F16">
    <cfRule type="cellIs" dxfId="2" priority="1" operator="greaterThan">
      <formula>0</formula>
    </cfRule>
    <cfRule type="cellIs" dxfId="1" priority="2" operator="greaterThanOrEqual">
      <formula>$C$7-70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3BB957-25E4-42B3-82D6-885163F03C6F}">
  <dimension ref="A1:P104"/>
  <sheetViews>
    <sheetView zoomScale="115" zoomScaleNormal="115" workbookViewId="0">
      <selection activeCell="M67" sqref="M67:M91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521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248</v>
      </c>
      <c r="C5" s="728" t="s">
        <v>1117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249</v>
      </c>
      <c r="C6" s="729">
        <v>185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30">
        <v>85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251</v>
      </c>
      <c r="C8" s="50">
        <v>24.54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253</v>
      </c>
      <c r="C9" s="733" t="s">
        <v>364</v>
      </c>
      <c r="D9" s="734"/>
      <c r="E9" s="734"/>
      <c r="F9" s="734"/>
      <c r="G9" s="734"/>
      <c r="H9" s="734"/>
      <c r="I9" s="734"/>
      <c r="J9" s="734"/>
      <c r="K9" s="734"/>
      <c r="L9" s="734"/>
      <c r="M9" s="734"/>
      <c r="N9" s="735"/>
      <c r="O9" s="83"/>
    </row>
    <row r="10" spans="1:15" ht="17.25" customHeight="1" x14ac:dyDescent="0.3">
      <c r="B10" s="48" t="s">
        <v>254</v>
      </c>
      <c r="C10" s="739" t="s">
        <v>1041</v>
      </c>
      <c r="D10" s="739"/>
      <c r="E10" s="739"/>
      <c r="F10" s="739"/>
      <c r="G10" s="739"/>
      <c r="H10" s="739"/>
      <c r="I10" s="739"/>
      <c r="J10" s="739"/>
      <c r="K10" s="739"/>
      <c r="L10" s="739"/>
      <c r="M10" s="739"/>
      <c r="N10" s="739"/>
      <c r="O10" s="52"/>
    </row>
    <row r="11" spans="1:15" ht="30" customHeight="1" x14ac:dyDescent="0.3">
      <c r="B11" s="53" t="s">
        <v>255</v>
      </c>
      <c r="C11" s="740" t="s">
        <v>592</v>
      </c>
      <c r="D11" s="741"/>
      <c r="E11" s="741"/>
      <c r="F11" s="741"/>
      <c r="G11" s="741"/>
      <c r="H11" s="741"/>
      <c r="I11" s="741"/>
      <c r="J11" s="741"/>
      <c r="K11" s="741"/>
      <c r="L11" s="741"/>
      <c r="M11" s="741"/>
      <c r="N11" s="742"/>
      <c r="O11" s="52"/>
    </row>
    <row r="12" spans="1:15" ht="17.25" customHeight="1" x14ac:dyDescent="0.3">
      <c r="B12" s="53" t="s">
        <v>256</v>
      </c>
      <c r="C12" s="743" t="s">
        <v>1118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712" t="s">
        <v>258</v>
      </c>
      <c r="D13" s="55" t="s">
        <v>259</v>
      </c>
      <c r="E13" s="714" t="s">
        <v>363</v>
      </c>
      <c r="F13" s="714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746"/>
      <c r="D14" s="57" t="s">
        <v>260</v>
      </c>
      <c r="E14" s="714" t="s">
        <v>363</v>
      </c>
      <c r="F14" s="714"/>
      <c r="G14" s="748" t="s">
        <v>261</v>
      </c>
      <c r="H14" s="748"/>
      <c r="I14" s="748"/>
      <c r="J14" s="748"/>
      <c r="K14" s="748"/>
      <c r="L14" s="748"/>
      <c r="M14" s="748"/>
      <c r="N14" s="748"/>
      <c r="O14" s="56"/>
    </row>
    <row r="15" spans="1:15" ht="17.25" customHeight="1" x14ac:dyDescent="0.3">
      <c r="B15" s="721"/>
      <c r="C15" s="746"/>
      <c r="D15" s="57" t="s">
        <v>262</v>
      </c>
      <c r="E15" s="714" t="s">
        <v>363</v>
      </c>
      <c r="F15" s="714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713"/>
      <c r="D16" s="57" t="s">
        <v>263</v>
      </c>
      <c r="E16" s="714" t="s">
        <v>363</v>
      </c>
      <c r="F16" s="714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12" t="s">
        <v>264</v>
      </c>
      <c r="D17" s="57" t="s">
        <v>265</v>
      </c>
      <c r="E17" s="714" t="s">
        <v>363</v>
      </c>
      <c r="F17" s="714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267</v>
      </c>
      <c r="E18" s="714" t="s">
        <v>363</v>
      </c>
      <c r="F18" s="714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268</v>
      </c>
      <c r="D19" s="57" t="s">
        <v>269</v>
      </c>
      <c r="E19" s="714" t="s">
        <v>363</v>
      </c>
      <c r="F19" s="714"/>
      <c r="G19" s="715" t="s">
        <v>799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270</v>
      </c>
      <c r="E20" s="714" t="s">
        <v>363</v>
      </c>
      <c r="F20" s="714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271</v>
      </c>
      <c r="C21" s="928"/>
      <c r="D21" s="929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274</v>
      </c>
      <c r="N21" s="58" t="s">
        <v>275</v>
      </c>
      <c r="O21" s="59"/>
    </row>
    <row r="22" spans="1:15" ht="17.25" customHeight="1" x14ac:dyDescent="0.3">
      <c r="B22" s="721"/>
      <c r="C22" s="707" t="s">
        <v>276</v>
      </c>
      <c r="D22" s="708"/>
      <c r="E22" s="709" t="s">
        <v>365</v>
      </c>
      <c r="F22" s="710"/>
      <c r="G22" s="60" t="s">
        <v>366</v>
      </c>
      <c r="H22" s="61" t="s">
        <v>367</v>
      </c>
      <c r="I22" s="709" t="s">
        <v>365</v>
      </c>
      <c r="J22" s="710"/>
      <c r="K22" s="60" t="s">
        <v>366</v>
      </c>
      <c r="L22" s="61" t="s">
        <v>367</v>
      </c>
      <c r="M22" s="711" t="s">
        <v>368</v>
      </c>
      <c r="N22" s="711" t="s">
        <v>277</v>
      </c>
      <c r="O22" s="62"/>
    </row>
    <row r="23" spans="1:15" ht="17.25" customHeight="1" x14ac:dyDescent="0.3">
      <c r="B23" s="706"/>
      <c r="C23" s="707" t="s">
        <v>278</v>
      </c>
      <c r="D23" s="708"/>
      <c r="E23" s="709" t="s">
        <v>365</v>
      </c>
      <c r="F23" s="710"/>
      <c r="G23" s="60" t="s">
        <v>366</v>
      </c>
      <c r="H23" s="61" t="s">
        <v>367</v>
      </c>
      <c r="I23" s="709" t="s">
        <v>365</v>
      </c>
      <c r="J23" s="710"/>
      <c r="K23" s="60" t="s">
        <v>366</v>
      </c>
      <c r="L23" s="61" t="s">
        <v>367</v>
      </c>
      <c r="M23" s="711"/>
      <c r="N23" s="711"/>
      <c r="O23" s="62"/>
    </row>
    <row r="24" spans="1:15" ht="17.25" customHeight="1" x14ac:dyDescent="0.3">
      <c r="B24" s="705" t="s">
        <v>279</v>
      </c>
      <c r="C24" s="707" t="s">
        <v>280</v>
      </c>
      <c r="D24" s="708"/>
      <c r="E24" s="305" t="s">
        <v>281</v>
      </c>
      <c r="F24" s="305"/>
      <c r="G24" s="305"/>
      <c r="H24" s="305"/>
      <c r="I24" s="305"/>
      <c r="J24" s="305"/>
      <c r="K24" s="305"/>
      <c r="L24" s="305"/>
      <c r="M24" s="305"/>
      <c r="N24" s="305"/>
      <c r="O24" s="63"/>
    </row>
    <row r="25" spans="1:15" ht="17.25" customHeight="1" x14ac:dyDescent="0.3">
      <c r="B25" s="706"/>
      <c r="C25" s="707" t="s">
        <v>282</v>
      </c>
      <c r="D25" s="708"/>
      <c r="E25" s="305" t="s">
        <v>369</v>
      </c>
      <c r="F25" s="306"/>
      <c r="G25" s="306"/>
      <c r="H25" s="306"/>
      <c r="I25" s="306"/>
      <c r="J25" s="306"/>
      <c r="K25" s="306"/>
      <c r="L25" s="306"/>
      <c r="M25" s="306"/>
      <c r="N25" s="306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328" t="s">
        <v>283</v>
      </c>
      <c r="C27" s="329"/>
      <c r="D27" s="329"/>
      <c r="E27" s="329"/>
      <c r="F27" s="329"/>
      <c r="G27" s="329"/>
      <c r="H27" s="329"/>
      <c r="I27" s="329"/>
      <c r="J27" s="329"/>
      <c r="K27" s="329"/>
      <c r="L27" s="329"/>
      <c r="M27" s="329"/>
      <c r="N27" s="330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671" t="s">
        <v>284</v>
      </c>
      <c r="C29" s="672"/>
      <c r="D29" s="67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274</v>
      </c>
      <c r="N29" s="66" t="s">
        <v>275</v>
      </c>
      <c r="O29" s="67"/>
    </row>
    <row r="30" spans="1:15" ht="17.25" customHeight="1" x14ac:dyDescent="0.3">
      <c r="B30" s="919" t="s">
        <v>349</v>
      </c>
      <c r="C30" s="920"/>
      <c r="D30" s="921"/>
      <c r="E30" s="925">
        <v>0</v>
      </c>
      <c r="F30" s="926"/>
      <c r="G30" s="926"/>
      <c r="H30" s="927"/>
      <c r="I30" s="683">
        <v>0</v>
      </c>
      <c r="J30" s="684"/>
      <c r="K30" s="684"/>
      <c r="L30" s="685"/>
      <c r="M30" s="68"/>
      <c r="N30" s="69"/>
      <c r="O30" s="70"/>
    </row>
    <row r="31" spans="1:15" ht="17.25" customHeight="1" x14ac:dyDescent="0.3">
      <c r="B31" s="887"/>
      <c r="C31" s="888"/>
      <c r="D31" s="889"/>
      <c r="E31" s="110" t="s">
        <v>286</v>
      </c>
      <c r="F31" s="686">
        <v>0</v>
      </c>
      <c r="G31" s="686"/>
      <c r="H31" s="687"/>
      <c r="I31" s="110" t="s">
        <v>286</v>
      </c>
      <c r="J31" s="635" t="s">
        <v>515</v>
      </c>
      <c r="K31" s="635"/>
      <c r="L31" s="636"/>
      <c r="M31" s="71" t="s">
        <v>287</v>
      </c>
      <c r="N31" s="71" t="s">
        <v>288</v>
      </c>
      <c r="O31" s="70"/>
    </row>
    <row r="32" spans="1:15" ht="17.25" customHeight="1" x14ac:dyDescent="0.3">
      <c r="B32" s="887"/>
      <c r="C32" s="888"/>
      <c r="D32" s="88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563" t="s">
        <v>290</v>
      </c>
      <c r="N32" s="563" t="s">
        <v>291</v>
      </c>
      <c r="O32" s="70"/>
    </row>
    <row r="33" spans="2:16" ht="17.25" customHeight="1" x14ac:dyDescent="0.3">
      <c r="B33" s="887"/>
      <c r="C33" s="888"/>
      <c r="D33" s="88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563"/>
      <c r="N33" s="563"/>
      <c r="O33" s="70"/>
    </row>
    <row r="34" spans="2:16" ht="17.25" customHeight="1" x14ac:dyDescent="0.3">
      <c r="B34" s="887"/>
      <c r="C34" s="888"/>
      <c r="D34" s="889"/>
      <c r="E34" s="110" t="s">
        <v>294</v>
      </c>
      <c r="F34" s="664">
        <v>0</v>
      </c>
      <c r="G34" s="664"/>
      <c r="H34" s="665"/>
      <c r="I34" s="110" t="s">
        <v>294</v>
      </c>
      <c r="J34" s="666">
        <v>0</v>
      </c>
      <c r="K34" s="666"/>
      <c r="L34" s="667"/>
      <c r="M34" s="498" t="s">
        <v>295</v>
      </c>
      <c r="N34" s="498" t="s">
        <v>296</v>
      </c>
      <c r="O34" s="70"/>
    </row>
    <row r="35" spans="2:16" ht="17.25" customHeight="1" x14ac:dyDescent="0.3">
      <c r="B35" s="887"/>
      <c r="C35" s="888"/>
      <c r="D35" s="889"/>
      <c r="E35" s="110" t="s">
        <v>297</v>
      </c>
      <c r="F35" s="690">
        <v>0</v>
      </c>
      <c r="G35" s="690"/>
      <c r="H35" s="691"/>
      <c r="I35" s="692" t="s">
        <v>593</v>
      </c>
      <c r="J35" s="693"/>
      <c r="K35" s="693"/>
      <c r="L35" s="694"/>
      <c r="M35" s="498"/>
      <c r="N35" s="498"/>
      <c r="O35" s="70"/>
    </row>
    <row r="36" spans="2:16" ht="17.25" customHeight="1" x14ac:dyDescent="0.3">
      <c r="B36" s="887"/>
      <c r="C36" s="888"/>
      <c r="D36" s="889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498"/>
      <c r="O36" s="70"/>
    </row>
    <row r="37" spans="2:16" ht="17.25" customHeight="1" x14ac:dyDescent="0.3">
      <c r="B37" s="922"/>
      <c r="C37" s="923"/>
      <c r="D37" s="924"/>
      <c r="E37" s="110" t="s">
        <v>300</v>
      </c>
      <c r="F37" s="703">
        <v>0</v>
      </c>
      <c r="G37" s="703"/>
      <c r="H37" s="704"/>
      <c r="I37" s="698"/>
      <c r="J37" s="699"/>
      <c r="K37" s="699"/>
      <c r="L37" s="700"/>
      <c r="M37" s="72"/>
      <c r="N37" s="73"/>
      <c r="O37" s="70"/>
    </row>
    <row r="38" spans="2:16" ht="17.25" customHeight="1" x14ac:dyDescent="0.3">
      <c r="B38" s="777" t="s">
        <v>558</v>
      </c>
      <c r="C38" s="778"/>
      <c r="D38" s="779"/>
      <c r="E38" s="593">
        <v>0</v>
      </c>
      <c r="F38" s="594"/>
      <c r="G38" s="594"/>
      <c r="H38" s="595"/>
      <c r="I38" s="845">
        <v>0</v>
      </c>
      <c r="J38" s="790"/>
      <c r="K38" s="790"/>
      <c r="L38" s="791"/>
      <c r="M38" s="563" t="s">
        <v>598</v>
      </c>
      <c r="N38" s="566" t="s">
        <v>302</v>
      </c>
      <c r="O38" s="70"/>
    </row>
    <row r="39" spans="2:16" ht="17.25" customHeight="1" x14ac:dyDescent="0.3">
      <c r="B39" s="780"/>
      <c r="C39" s="781"/>
      <c r="D39" s="782"/>
      <c r="E39" s="113" t="s">
        <v>286</v>
      </c>
      <c r="F39" s="557">
        <v>0</v>
      </c>
      <c r="G39" s="557"/>
      <c r="H39" s="558"/>
      <c r="I39" s="111" t="s">
        <v>286</v>
      </c>
      <c r="J39" s="559">
        <v>0</v>
      </c>
      <c r="K39" s="559"/>
      <c r="L39" s="560"/>
      <c r="M39" s="563"/>
      <c r="N39" s="566"/>
      <c r="O39" s="70"/>
    </row>
    <row r="40" spans="2:16" ht="17.25" customHeight="1" x14ac:dyDescent="0.3">
      <c r="B40" s="780"/>
      <c r="C40" s="781"/>
      <c r="D40" s="782"/>
      <c r="E40" s="113" t="s">
        <v>289</v>
      </c>
      <c r="F40" s="561">
        <v>0</v>
      </c>
      <c r="G40" s="561"/>
      <c r="H40" s="562"/>
      <c r="I40" s="793" t="s">
        <v>304</v>
      </c>
      <c r="J40" s="912"/>
      <c r="K40" s="912"/>
      <c r="L40" s="913"/>
      <c r="M40" s="563"/>
      <c r="N40" s="566"/>
      <c r="O40" s="70"/>
    </row>
    <row r="41" spans="2:16" ht="17.25" customHeight="1" x14ac:dyDescent="0.3">
      <c r="B41" s="780"/>
      <c r="C41" s="781"/>
      <c r="D41" s="782"/>
      <c r="E41" s="113" t="s">
        <v>292</v>
      </c>
      <c r="F41" s="624">
        <v>0</v>
      </c>
      <c r="G41" s="624"/>
      <c r="H41" s="625"/>
      <c r="I41" s="796"/>
      <c r="J41" s="914"/>
      <c r="K41" s="914"/>
      <c r="L41" s="915"/>
      <c r="M41" s="74"/>
      <c r="N41" s="74"/>
      <c r="O41" s="70"/>
    </row>
    <row r="42" spans="2:16" ht="17.25" customHeight="1" x14ac:dyDescent="0.3">
      <c r="B42" s="780"/>
      <c r="C42" s="781"/>
      <c r="D42" s="782"/>
      <c r="E42" s="113" t="s">
        <v>294</v>
      </c>
      <c r="F42" s="547">
        <v>0</v>
      </c>
      <c r="G42" s="547"/>
      <c r="H42" s="548"/>
      <c r="I42" s="796"/>
      <c r="J42" s="914"/>
      <c r="K42" s="914"/>
      <c r="L42" s="915"/>
      <c r="M42" s="563" t="s">
        <v>597</v>
      </c>
      <c r="N42" s="74"/>
      <c r="O42" s="70"/>
    </row>
    <row r="43" spans="2:16" ht="17.25" customHeight="1" x14ac:dyDescent="0.3">
      <c r="B43" s="783"/>
      <c r="C43" s="784"/>
      <c r="D43" s="785"/>
      <c r="E43" s="113" t="s">
        <v>297</v>
      </c>
      <c r="F43" s="549">
        <v>0</v>
      </c>
      <c r="G43" s="549"/>
      <c r="H43" s="550"/>
      <c r="I43" s="916"/>
      <c r="J43" s="917"/>
      <c r="K43" s="917"/>
      <c r="L43" s="918"/>
      <c r="M43" s="563"/>
      <c r="N43" s="74"/>
      <c r="O43" s="70"/>
    </row>
    <row r="44" spans="2:16" ht="17.25" customHeight="1" x14ac:dyDescent="0.3">
      <c r="B44" s="626" t="s">
        <v>559</v>
      </c>
      <c r="C44" s="627"/>
      <c r="D44" s="628"/>
      <c r="E44" s="879">
        <v>0</v>
      </c>
      <c r="F44" s="880"/>
      <c r="G44" s="880"/>
      <c r="H44" s="881"/>
      <c r="I44" s="554" t="s">
        <v>518</v>
      </c>
      <c r="J44" s="555"/>
      <c r="K44" s="555"/>
      <c r="L44" s="556"/>
      <c r="M44" s="563"/>
      <c r="N44" s="74"/>
      <c r="O44" s="70"/>
      <c r="P44" s="92"/>
    </row>
    <row r="45" spans="2:16" ht="17.25" customHeight="1" x14ac:dyDescent="0.3">
      <c r="B45" s="629"/>
      <c r="C45" s="630"/>
      <c r="D45" s="631"/>
      <c r="E45" s="111" t="s">
        <v>286</v>
      </c>
      <c r="F45" s="643">
        <v>0</v>
      </c>
      <c r="G45" s="643"/>
      <c r="H45" s="644"/>
      <c r="I45" s="866" t="s">
        <v>352</v>
      </c>
      <c r="J45" s="866"/>
      <c r="K45" s="866"/>
      <c r="L45" s="866"/>
      <c r="M45" s="75" t="s">
        <v>307</v>
      </c>
      <c r="N45" s="76" t="s">
        <v>307</v>
      </c>
      <c r="O45" s="70"/>
    </row>
    <row r="46" spans="2:16" ht="17.25" customHeight="1" x14ac:dyDescent="0.3">
      <c r="B46" s="629"/>
      <c r="C46" s="630"/>
      <c r="D46" s="631"/>
      <c r="E46" s="111" t="s">
        <v>289</v>
      </c>
      <c r="F46" s="885" t="s">
        <v>810</v>
      </c>
      <c r="G46" s="885"/>
      <c r="H46" s="886"/>
      <c r="I46" s="866" t="s">
        <v>353</v>
      </c>
      <c r="J46" s="866"/>
      <c r="K46" s="866"/>
      <c r="L46" s="866"/>
      <c r="M46" s="71" t="s">
        <v>308</v>
      </c>
      <c r="N46" s="71" t="s">
        <v>309</v>
      </c>
      <c r="O46" s="70"/>
    </row>
    <row r="47" spans="2:16" ht="17.25" customHeight="1" x14ac:dyDescent="0.3">
      <c r="B47" s="637" t="s">
        <v>761</v>
      </c>
      <c r="C47" s="638"/>
      <c r="D47" s="639"/>
      <c r="E47" s="111" t="s">
        <v>292</v>
      </c>
      <c r="F47" s="569" t="s">
        <v>808</v>
      </c>
      <c r="G47" s="569"/>
      <c r="H47" s="570"/>
      <c r="I47" s="867"/>
      <c r="J47" s="867"/>
      <c r="K47" s="867"/>
      <c r="L47" s="867"/>
      <c r="M47" s="563" t="s">
        <v>603</v>
      </c>
      <c r="N47" s="563" t="s">
        <v>311</v>
      </c>
      <c r="O47" s="70"/>
    </row>
    <row r="48" spans="2:16" ht="17.25" customHeight="1" x14ac:dyDescent="0.3">
      <c r="B48" s="637"/>
      <c r="C48" s="638"/>
      <c r="D48" s="639"/>
      <c r="E48" s="111" t="s">
        <v>294</v>
      </c>
      <c r="F48" s="547" t="s">
        <v>809</v>
      </c>
      <c r="G48" s="547"/>
      <c r="H48" s="548"/>
      <c r="I48" s="867"/>
      <c r="J48" s="867"/>
      <c r="K48" s="867"/>
      <c r="L48" s="867"/>
      <c r="M48" s="563"/>
      <c r="N48" s="563"/>
      <c r="O48" s="70"/>
    </row>
    <row r="49" spans="1:15" ht="17.25" customHeight="1" x14ac:dyDescent="0.3">
      <c r="B49" s="640"/>
      <c r="C49" s="641"/>
      <c r="D49" s="642"/>
      <c r="E49" s="111" t="s">
        <v>297</v>
      </c>
      <c r="F49" s="868">
        <v>0</v>
      </c>
      <c r="G49" s="868"/>
      <c r="H49" s="869"/>
      <c r="I49" s="867"/>
      <c r="J49" s="867"/>
      <c r="K49" s="867"/>
      <c r="L49" s="867"/>
      <c r="M49" s="563"/>
      <c r="N49" s="563"/>
      <c r="O49" s="70"/>
    </row>
    <row r="50" spans="1:15" ht="17.25" customHeight="1" x14ac:dyDescent="0.3">
      <c r="B50" s="870" t="s">
        <v>362</v>
      </c>
      <c r="C50" s="871"/>
      <c r="D50" s="872"/>
      <c r="E50" s="876">
        <v>0</v>
      </c>
      <c r="F50" s="877"/>
      <c r="G50" s="877"/>
      <c r="H50" s="878"/>
      <c r="I50" s="848">
        <v>0</v>
      </c>
      <c r="J50" s="849"/>
      <c r="K50" s="849"/>
      <c r="L50" s="850"/>
      <c r="M50" s="498" t="s">
        <v>605</v>
      </c>
      <c r="N50" s="498" t="s">
        <v>313</v>
      </c>
      <c r="O50" s="70"/>
    </row>
    <row r="51" spans="1:15" ht="17.25" customHeight="1" x14ac:dyDescent="0.3">
      <c r="B51" s="873"/>
      <c r="C51" s="874"/>
      <c r="D51" s="875"/>
      <c r="E51" s="112" t="s">
        <v>286</v>
      </c>
      <c r="F51" s="608">
        <v>0</v>
      </c>
      <c r="G51" s="608"/>
      <c r="H51" s="609"/>
      <c r="I51" s="112" t="s">
        <v>286</v>
      </c>
      <c r="J51" s="610">
        <v>0</v>
      </c>
      <c r="K51" s="610"/>
      <c r="L51" s="611"/>
      <c r="M51" s="583"/>
      <c r="N51" s="498"/>
      <c r="O51" s="70"/>
    </row>
    <row r="52" spans="1:15" ht="17.25" customHeight="1" x14ac:dyDescent="0.3">
      <c r="B52" s="873"/>
      <c r="C52" s="874"/>
      <c r="D52" s="875"/>
      <c r="E52" s="112" t="s">
        <v>289</v>
      </c>
      <c r="F52" s="612">
        <v>0</v>
      </c>
      <c r="G52" s="612"/>
      <c r="H52" s="613"/>
      <c r="I52" s="112" t="s">
        <v>289</v>
      </c>
      <c r="J52" s="852">
        <v>0</v>
      </c>
      <c r="K52" s="852"/>
      <c r="L52" s="853"/>
      <c r="M52" s="75"/>
      <c r="N52" s="72"/>
      <c r="O52" s="70"/>
    </row>
    <row r="53" spans="1:15" ht="17.25" customHeight="1" x14ac:dyDescent="0.3">
      <c r="B53" s="571" t="s">
        <v>303</v>
      </c>
      <c r="C53" s="572"/>
      <c r="D53" s="573"/>
      <c r="E53" s="112" t="s">
        <v>292</v>
      </c>
      <c r="F53" s="577">
        <v>0</v>
      </c>
      <c r="G53" s="577"/>
      <c r="H53" s="578"/>
      <c r="I53" s="900" t="s">
        <v>517</v>
      </c>
      <c r="J53" s="901"/>
      <c r="K53" s="901"/>
      <c r="L53" s="902"/>
      <c r="M53" s="563" t="s">
        <v>764</v>
      </c>
      <c r="N53" s="623" t="s">
        <v>315</v>
      </c>
      <c r="O53" s="70"/>
    </row>
    <row r="54" spans="1:15" ht="17.25" customHeight="1" x14ac:dyDescent="0.3">
      <c r="B54" s="571"/>
      <c r="C54" s="572"/>
      <c r="D54" s="573"/>
      <c r="E54" s="112" t="s">
        <v>294</v>
      </c>
      <c r="F54" s="846">
        <v>0</v>
      </c>
      <c r="G54" s="846"/>
      <c r="H54" s="847"/>
      <c r="I54" s="860"/>
      <c r="J54" s="861"/>
      <c r="K54" s="861"/>
      <c r="L54" s="862"/>
      <c r="M54" s="563"/>
      <c r="N54" s="623"/>
      <c r="O54" s="70"/>
    </row>
    <row r="55" spans="1:15" ht="17.25" customHeight="1" x14ac:dyDescent="0.3">
      <c r="B55" s="571"/>
      <c r="C55" s="572"/>
      <c r="D55" s="573"/>
      <c r="E55" s="112" t="s">
        <v>297</v>
      </c>
      <c r="F55" s="579">
        <v>0</v>
      </c>
      <c r="G55" s="579"/>
      <c r="H55" s="580"/>
      <c r="I55" s="860"/>
      <c r="J55" s="861"/>
      <c r="K55" s="861"/>
      <c r="L55" s="862"/>
      <c r="M55" s="498" t="s">
        <v>765</v>
      </c>
      <c r="N55" s="77"/>
      <c r="O55" s="70"/>
    </row>
    <row r="56" spans="1:15" ht="17.25" customHeight="1" x14ac:dyDescent="0.3">
      <c r="B56" s="574"/>
      <c r="C56" s="575"/>
      <c r="D56" s="576"/>
      <c r="E56" s="112" t="s">
        <v>299</v>
      </c>
      <c r="F56" s="581">
        <v>0</v>
      </c>
      <c r="G56" s="581"/>
      <c r="H56" s="582"/>
      <c r="I56" s="863"/>
      <c r="J56" s="864"/>
      <c r="K56" s="864"/>
      <c r="L56" s="865"/>
      <c r="M56" s="498"/>
      <c r="N56" s="77"/>
      <c r="O56" s="70"/>
    </row>
    <row r="57" spans="1:15" ht="17.25" customHeight="1" x14ac:dyDescent="0.3">
      <c r="B57" s="508" t="s">
        <v>316</v>
      </c>
      <c r="C57" s="509"/>
      <c r="D57" s="510"/>
      <c r="E57" s="514">
        <v>0</v>
      </c>
      <c r="F57" s="515"/>
      <c r="G57" s="515"/>
      <c r="H57" s="516"/>
      <c r="I57" s="517">
        <v>0</v>
      </c>
      <c r="J57" s="518"/>
      <c r="K57" s="518"/>
      <c r="L57" s="519"/>
      <c r="M57" s="74"/>
      <c r="N57" s="73"/>
      <c r="O57" s="70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318</v>
      </c>
      <c r="N59" s="77"/>
      <c r="O59" s="70"/>
    </row>
    <row r="60" spans="1:15" ht="17.25" customHeight="1" x14ac:dyDescent="0.3">
      <c r="B60" s="525"/>
      <c r="C60" s="523"/>
      <c r="D60" s="524"/>
      <c r="E60" s="541" t="s">
        <v>758</v>
      </c>
      <c r="F60" s="542"/>
      <c r="G60" s="542"/>
      <c r="H60" s="543"/>
      <c r="I60" s="235"/>
      <c r="J60" s="531" t="s">
        <v>760</v>
      </c>
      <c r="K60" s="531"/>
      <c r="L60" s="532"/>
      <c r="M60" s="498"/>
      <c r="N60" s="73"/>
      <c r="O60" s="70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775</v>
      </c>
      <c r="K61" s="533"/>
      <c r="L61" s="534"/>
      <c r="M61" s="78"/>
      <c r="N61" s="78"/>
      <c r="O61" s="70"/>
    </row>
    <row r="62" spans="1:15" ht="17.25" customHeight="1" x14ac:dyDescent="0.3">
      <c r="B62" s="499" t="s">
        <v>319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803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769" t="s">
        <v>284</v>
      </c>
      <c r="C66" s="769"/>
      <c r="D66" s="769"/>
      <c r="E66" s="769" t="s">
        <v>272</v>
      </c>
      <c r="F66" s="769"/>
      <c r="G66" s="769"/>
      <c r="H66" s="769"/>
      <c r="I66" s="433" t="s">
        <v>273</v>
      </c>
      <c r="J66" s="434"/>
      <c r="K66" s="434"/>
      <c r="L66" s="435"/>
      <c r="M66" s="81" t="s">
        <v>274</v>
      </c>
      <c r="N66" s="81" t="s">
        <v>275</v>
      </c>
    </row>
    <row r="67" spans="2:14" ht="17.25" customHeight="1" x14ac:dyDescent="0.3">
      <c r="B67" s="436" t="s">
        <v>322</v>
      </c>
      <c r="C67" s="437"/>
      <c r="D67" s="438"/>
      <c r="E67" s="445">
        <v>0</v>
      </c>
      <c r="F67" s="446"/>
      <c r="G67" s="446"/>
      <c r="H67" s="447"/>
      <c r="I67" s="448">
        <v>0</v>
      </c>
      <c r="J67" s="449"/>
      <c r="K67" s="449"/>
      <c r="L67" s="450"/>
      <c r="M67" s="451" t="s">
        <v>323</v>
      </c>
      <c r="N67" s="454" t="s">
        <v>323</v>
      </c>
    </row>
    <row r="68" spans="2:14" ht="17.25" customHeight="1" x14ac:dyDescent="0.3">
      <c r="B68" s="439"/>
      <c r="C68" s="440"/>
      <c r="D68" s="441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452"/>
      <c r="N68" s="455"/>
    </row>
    <row r="69" spans="2:14" ht="17.25" customHeight="1" x14ac:dyDescent="0.3">
      <c r="B69" s="439"/>
      <c r="C69" s="440"/>
      <c r="D69" s="441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452"/>
      <c r="N69" s="455"/>
    </row>
    <row r="70" spans="2:14" ht="17.25" customHeight="1" x14ac:dyDescent="0.3">
      <c r="B70" s="439"/>
      <c r="C70" s="440"/>
      <c r="D70" s="441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452"/>
      <c r="N70" s="455"/>
    </row>
    <row r="71" spans="2:14" ht="17.25" customHeight="1" x14ac:dyDescent="0.3">
      <c r="B71" s="439"/>
      <c r="C71" s="440"/>
      <c r="D71" s="441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452"/>
      <c r="N71" s="455"/>
    </row>
    <row r="72" spans="2:14" ht="17.25" customHeight="1" x14ac:dyDescent="0.3">
      <c r="B72" s="439"/>
      <c r="C72" s="440"/>
      <c r="D72" s="441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452"/>
      <c r="N72" s="455"/>
    </row>
    <row r="73" spans="2:14" ht="17.25" customHeight="1" x14ac:dyDescent="0.3">
      <c r="B73" s="439"/>
      <c r="C73" s="440"/>
      <c r="D73" s="441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452"/>
      <c r="N73" s="455"/>
    </row>
    <row r="74" spans="2:14" ht="17.25" customHeight="1" x14ac:dyDescent="0.3">
      <c r="B74" s="442"/>
      <c r="C74" s="443"/>
      <c r="D74" s="444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452"/>
      <c r="N74" s="455"/>
    </row>
    <row r="75" spans="2:14" ht="17.25" customHeight="1" x14ac:dyDescent="0.3">
      <c r="B75" s="486" t="s">
        <v>325</v>
      </c>
      <c r="C75" s="487"/>
      <c r="D75" s="488"/>
      <c r="E75" s="495">
        <v>0</v>
      </c>
      <c r="F75" s="496"/>
      <c r="G75" s="496"/>
      <c r="H75" s="497"/>
      <c r="I75" s="367">
        <v>0</v>
      </c>
      <c r="J75" s="368"/>
      <c r="K75" s="368"/>
      <c r="L75" s="369"/>
      <c r="M75" s="452"/>
      <c r="N75" s="455"/>
    </row>
    <row r="76" spans="2:14" ht="17.25" customHeight="1" x14ac:dyDescent="0.3">
      <c r="B76" s="489"/>
      <c r="C76" s="490"/>
      <c r="D76" s="491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452"/>
      <c r="N76" s="455"/>
    </row>
    <row r="77" spans="2:14" ht="17.25" customHeight="1" x14ac:dyDescent="0.3">
      <c r="B77" s="489"/>
      <c r="C77" s="490"/>
      <c r="D77" s="491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452"/>
      <c r="N77" s="455"/>
    </row>
    <row r="78" spans="2:14" ht="17.25" customHeight="1" x14ac:dyDescent="0.3">
      <c r="B78" s="489"/>
      <c r="C78" s="490"/>
      <c r="D78" s="491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452"/>
      <c r="N78" s="455"/>
    </row>
    <row r="79" spans="2:14" ht="17.25" customHeight="1" x14ac:dyDescent="0.3">
      <c r="B79" s="489"/>
      <c r="C79" s="490"/>
      <c r="D79" s="491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452"/>
      <c r="N79" s="455"/>
    </row>
    <row r="80" spans="2:14" ht="17.25" customHeight="1" x14ac:dyDescent="0.3">
      <c r="B80" s="492"/>
      <c r="C80" s="493"/>
      <c r="D80" s="494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452"/>
      <c r="N80" s="455"/>
    </row>
    <row r="81" spans="1:15" ht="17.25" customHeight="1" x14ac:dyDescent="0.3">
      <c r="B81" s="391" t="s">
        <v>327</v>
      </c>
      <c r="C81" s="392"/>
      <c r="D81" s="393"/>
      <c r="E81" s="400">
        <v>0</v>
      </c>
      <c r="F81" s="401"/>
      <c r="G81" s="401"/>
      <c r="H81" s="402"/>
      <c r="I81" s="403">
        <v>0</v>
      </c>
      <c r="J81" s="404"/>
      <c r="K81" s="404"/>
      <c r="L81" s="405"/>
      <c r="M81" s="452"/>
      <c r="N81" s="455"/>
    </row>
    <row r="82" spans="1:15" ht="17.25" customHeight="1" x14ac:dyDescent="0.3">
      <c r="B82" s="394"/>
      <c r="C82" s="395"/>
      <c r="D82" s="396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452"/>
      <c r="N82" s="455"/>
    </row>
    <row r="83" spans="1:15" ht="17.25" customHeight="1" x14ac:dyDescent="0.3">
      <c r="B83" s="394"/>
      <c r="C83" s="395"/>
      <c r="D83" s="396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452"/>
      <c r="N83" s="455"/>
    </row>
    <row r="84" spans="1:15" ht="17.25" customHeight="1" x14ac:dyDescent="0.3">
      <c r="B84" s="394"/>
      <c r="C84" s="395"/>
      <c r="D84" s="396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452"/>
      <c r="N84" s="455"/>
    </row>
    <row r="85" spans="1:15" ht="17.25" customHeight="1" x14ac:dyDescent="0.3">
      <c r="B85" s="394"/>
      <c r="C85" s="395"/>
      <c r="D85" s="396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452"/>
      <c r="N85" s="455"/>
    </row>
    <row r="86" spans="1:15" ht="17.25" customHeight="1" x14ac:dyDescent="0.3">
      <c r="B86" s="397"/>
      <c r="C86" s="398"/>
      <c r="D86" s="399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452"/>
      <c r="N86" s="455"/>
    </row>
    <row r="87" spans="1:15" ht="17.25" customHeight="1" x14ac:dyDescent="0.3">
      <c r="B87" s="331" t="s">
        <v>557</v>
      </c>
      <c r="C87" s="332"/>
      <c r="D87" s="333"/>
      <c r="E87" s="337">
        <v>0</v>
      </c>
      <c r="F87" s="338"/>
      <c r="G87" s="338"/>
      <c r="H87" s="339"/>
      <c r="I87" s="340">
        <v>0</v>
      </c>
      <c r="J87" s="341"/>
      <c r="K87" s="341"/>
      <c r="L87" s="342"/>
      <c r="M87" s="452"/>
      <c r="N87" s="455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452"/>
      <c r="N88" s="455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452"/>
      <c r="N89" s="455"/>
    </row>
    <row r="90" spans="1:15" ht="17.25" customHeight="1" x14ac:dyDescent="0.3">
      <c r="B90" s="348"/>
      <c r="C90" s="346"/>
      <c r="D90" s="347"/>
      <c r="E90" s="360" t="s">
        <v>758</v>
      </c>
      <c r="F90" s="361"/>
      <c r="G90" s="361"/>
      <c r="H90" s="362"/>
      <c r="I90" s="239"/>
      <c r="J90" s="363" t="s">
        <v>760</v>
      </c>
      <c r="K90" s="363"/>
      <c r="L90" s="364"/>
      <c r="M90" s="452"/>
      <c r="N90" s="455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775</v>
      </c>
      <c r="K91" s="365"/>
      <c r="L91" s="366"/>
      <c r="M91" s="453"/>
      <c r="N91" s="456"/>
    </row>
    <row r="92" spans="1:15" ht="17.25" customHeight="1" x14ac:dyDescent="0.3">
      <c r="B92" s="319" t="s">
        <v>329</v>
      </c>
      <c r="C92" s="320"/>
      <c r="D92" s="321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328" t="s">
        <v>330</v>
      </c>
      <c r="C94" s="329"/>
      <c r="D94" s="329"/>
      <c r="E94" s="329"/>
      <c r="F94" s="329"/>
      <c r="G94" s="329"/>
      <c r="H94" s="329"/>
      <c r="I94" s="329"/>
      <c r="J94" s="329"/>
      <c r="K94" s="329"/>
      <c r="L94" s="329"/>
      <c r="M94" s="329"/>
      <c r="N94" s="330"/>
    </row>
    <row r="95" spans="1:15" ht="17.25" customHeight="1" x14ac:dyDescent="0.3">
      <c r="B95" s="310" t="s">
        <v>331</v>
      </c>
      <c r="C95" s="311"/>
      <c r="D95" s="312"/>
      <c r="E95" s="313" t="s">
        <v>281</v>
      </c>
      <c r="F95" s="314"/>
      <c r="G95" s="314"/>
      <c r="H95" s="314"/>
      <c r="I95" s="314"/>
      <c r="J95" s="314"/>
      <c r="K95" s="314"/>
      <c r="L95" s="314"/>
      <c r="M95" s="314"/>
      <c r="N95" s="315"/>
    </row>
    <row r="96" spans="1:15" ht="17.25" customHeight="1" x14ac:dyDescent="0.3">
      <c r="B96" s="310" t="s">
        <v>332</v>
      </c>
      <c r="C96" s="311"/>
      <c r="D96" s="312"/>
      <c r="E96" s="313" t="s">
        <v>333</v>
      </c>
      <c r="F96" s="314"/>
      <c r="G96" s="314"/>
      <c r="H96" s="314"/>
      <c r="I96" s="314"/>
      <c r="J96" s="314"/>
      <c r="K96" s="314"/>
      <c r="L96" s="314"/>
      <c r="M96" s="314"/>
      <c r="N96" s="315"/>
    </row>
    <row r="97" spans="1:15" ht="17.25" customHeight="1" x14ac:dyDescent="0.3">
      <c r="B97" s="310" t="s">
        <v>334</v>
      </c>
      <c r="C97" s="311"/>
      <c r="D97" s="312"/>
      <c r="E97" s="316" t="s">
        <v>335</v>
      </c>
      <c r="F97" s="317"/>
      <c r="G97" s="317"/>
      <c r="H97" s="317"/>
      <c r="I97" s="317"/>
      <c r="J97" s="317"/>
      <c r="K97" s="317"/>
      <c r="L97" s="317"/>
      <c r="M97" s="317"/>
      <c r="N97" s="318"/>
    </row>
    <row r="98" spans="1:15" ht="17.25" customHeight="1" x14ac:dyDescent="0.3">
      <c r="B98" s="310" t="s">
        <v>336</v>
      </c>
      <c r="C98" s="311"/>
      <c r="D98" s="312"/>
      <c r="E98" s="313" t="s">
        <v>565</v>
      </c>
      <c r="F98" s="314"/>
      <c r="G98" s="314"/>
      <c r="H98" s="314"/>
      <c r="I98" s="314"/>
      <c r="J98" s="314"/>
      <c r="K98" s="314"/>
      <c r="L98" s="314"/>
      <c r="M98" s="314"/>
      <c r="N98" s="315"/>
    </row>
    <row r="99" spans="1:15" ht="17.25" customHeight="1" x14ac:dyDescent="0.3">
      <c r="A99" s="130" t="s">
        <v>528</v>
      </c>
      <c r="O99" s="130" t="s">
        <v>529</v>
      </c>
    </row>
    <row r="100" spans="1:15" ht="17.25" customHeight="1" x14ac:dyDescent="0.3">
      <c r="B100" s="301" t="s">
        <v>337</v>
      </c>
      <c r="C100" s="301"/>
      <c r="D100" s="301"/>
      <c r="E100" s="301"/>
      <c r="F100" s="301"/>
      <c r="G100" s="301"/>
      <c r="H100" s="301"/>
      <c r="I100" s="301"/>
      <c r="J100" s="301"/>
      <c r="K100" s="301"/>
      <c r="L100" s="301"/>
      <c r="M100" s="301"/>
      <c r="N100" s="301"/>
    </row>
    <row r="101" spans="1:15" ht="17.25" customHeight="1" x14ac:dyDescent="0.3">
      <c r="B101" s="302" t="s">
        <v>338</v>
      </c>
      <c r="C101" s="303"/>
      <c r="D101" s="304"/>
      <c r="E101" s="305" t="s">
        <v>369</v>
      </c>
      <c r="F101" s="306"/>
      <c r="G101" s="306"/>
      <c r="H101" s="306"/>
      <c r="I101" s="306"/>
      <c r="J101" s="306"/>
      <c r="K101" s="306"/>
      <c r="L101" s="306"/>
      <c r="M101" s="306"/>
      <c r="N101" s="306"/>
    </row>
    <row r="102" spans="1:15" ht="17.25" customHeight="1" x14ac:dyDescent="0.3">
      <c r="B102" s="302" t="s">
        <v>339</v>
      </c>
      <c r="C102" s="303"/>
      <c r="D102" s="304"/>
      <c r="E102" s="307" t="s">
        <v>340</v>
      </c>
      <c r="F102" s="308"/>
      <c r="G102" s="308"/>
      <c r="H102" s="308"/>
      <c r="I102" s="308"/>
      <c r="J102" s="308"/>
      <c r="K102" s="308"/>
      <c r="L102" s="308"/>
      <c r="M102" s="308"/>
      <c r="N102" s="309"/>
    </row>
    <row r="103" spans="1:15" ht="17.25" customHeight="1" x14ac:dyDescent="0.3">
      <c r="B103" s="302" t="s">
        <v>341</v>
      </c>
      <c r="C103" s="303"/>
      <c r="D103" s="304"/>
      <c r="E103" s="298" t="s">
        <v>342</v>
      </c>
      <c r="F103" s="299"/>
      <c r="G103" s="299"/>
      <c r="H103" s="299"/>
      <c r="I103" s="299"/>
      <c r="J103" s="299"/>
      <c r="K103" s="299"/>
      <c r="L103" s="299"/>
      <c r="M103" s="299"/>
      <c r="N103" s="300"/>
    </row>
    <row r="104" spans="1:15" ht="17.25" customHeight="1" x14ac:dyDescent="0.3">
      <c r="B104" s="295" t="s">
        <v>343</v>
      </c>
      <c r="C104" s="296"/>
      <c r="D104" s="297"/>
      <c r="E104" s="298" t="s">
        <v>567</v>
      </c>
      <c r="F104" s="299"/>
      <c r="G104" s="299"/>
      <c r="H104" s="299"/>
      <c r="I104" s="299"/>
      <c r="J104" s="299"/>
      <c r="K104" s="299"/>
      <c r="L104" s="299"/>
      <c r="M104" s="299"/>
      <c r="N104" s="300"/>
    </row>
  </sheetData>
  <mergeCells count="204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E44:H44"/>
    <mergeCell ref="I44:L44"/>
    <mergeCell ref="F45:H45"/>
    <mergeCell ref="F46:H46"/>
    <mergeCell ref="B47:D49"/>
    <mergeCell ref="F47:H47"/>
    <mergeCell ref="J51:L51"/>
    <mergeCell ref="B38:D43"/>
    <mergeCell ref="E38:H38"/>
    <mergeCell ref="I38:L38"/>
    <mergeCell ref="B44:D46"/>
    <mergeCell ref="I45:L45"/>
    <mergeCell ref="I46:L46"/>
    <mergeCell ref="F52:H52"/>
    <mergeCell ref="J52:L52"/>
    <mergeCell ref="B53:D56"/>
    <mergeCell ref="F53:H53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M53:M54"/>
    <mergeCell ref="N53:N54"/>
    <mergeCell ref="F54:H54"/>
    <mergeCell ref="F55:H55"/>
    <mergeCell ref="M55:M56"/>
    <mergeCell ref="F56:H56"/>
    <mergeCell ref="I53:L56"/>
    <mergeCell ref="I47:L47"/>
    <mergeCell ref="I48:L48"/>
    <mergeCell ref="I49:L49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I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E92:H92"/>
    <mergeCell ref="I92:L92"/>
    <mergeCell ref="B94:N94"/>
    <mergeCell ref="B95:D95"/>
    <mergeCell ref="E95:N95"/>
  </mergeCells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EE2039-5AE9-4037-9737-54C35A8C627B}">
  <dimension ref="A1:P104"/>
  <sheetViews>
    <sheetView zoomScale="115" zoomScaleNormal="115" workbookViewId="0">
      <selection activeCell="G15" sqref="G15:N1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5" t="s">
        <v>521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25" customHeight="1" x14ac:dyDescent="0.3">
      <c r="B5" s="48" t="s">
        <v>248</v>
      </c>
      <c r="C5" s="728" t="s">
        <v>363</v>
      </c>
      <c r="D5" s="306"/>
      <c r="E5" s="306"/>
      <c r="F5" s="306"/>
      <c r="G5" s="306"/>
      <c r="H5" s="306"/>
      <c r="I5" s="306"/>
      <c r="J5" s="306"/>
      <c r="K5" s="306"/>
      <c r="L5" s="306"/>
      <c r="M5" s="306"/>
      <c r="N5" s="306"/>
      <c r="O5" s="49"/>
    </row>
    <row r="6" spans="1:15" ht="17.25" customHeight="1" x14ac:dyDescent="0.3">
      <c r="A6" s="130" t="s">
        <v>571</v>
      </c>
      <c r="B6" s="48" t="s">
        <v>249</v>
      </c>
      <c r="C6" s="729" t="s">
        <v>363</v>
      </c>
      <c r="D6" s="729"/>
      <c r="E6" s="729"/>
      <c r="F6" s="729"/>
      <c r="G6" s="729"/>
      <c r="H6" s="729"/>
      <c r="I6" s="729"/>
      <c r="J6" s="729"/>
      <c r="K6" s="729"/>
      <c r="L6" s="729"/>
      <c r="M6" s="729"/>
      <c r="N6" s="729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30" t="s">
        <v>363</v>
      </c>
      <c r="D7" s="730"/>
      <c r="E7" s="730"/>
      <c r="F7" s="730"/>
      <c r="G7" s="730"/>
      <c r="H7" s="730"/>
      <c r="I7" s="730"/>
      <c r="J7" s="730"/>
      <c r="K7" s="730"/>
      <c r="L7" s="730"/>
      <c r="M7" s="730"/>
      <c r="N7" s="730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25" customHeight="1" x14ac:dyDescent="0.3">
      <c r="B9" s="48" t="s">
        <v>253</v>
      </c>
      <c r="C9" s="733" t="s">
        <v>364</v>
      </c>
      <c r="D9" s="734"/>
      <c r="E9" s="734"/>
      <c r="F9" s="734"/>
      <c r="G9" s="734"/>
      <c r="H9" s="734"/>
      <c r="I9" s="734"/>
      <c r="J9" s="734"/>
      <c r="K9" s="734"/>
      <c r="L9" s="734"/>
      <c r="M9" s="734"/>
      <c r="N9" s="735"/>
      <c r="O9" s="83"/>
    </row>
    <row r="10" spans="1:15" ht="17.25" customHeight="1" x14ac:dyDescent="0.3">
      <c r="B10" s="48" t="s">
        <v>254</v>
      </c>
      <c r="C10" s="739" t="s">
        <v>1041</v>
      </c>
      <c r="D10" s="739"/>
      <c r="E10" s="739"/>
      <c r="F10" s="739"/>
      <c r="G10" s="739"/>
      <c r="H10" s="739"/>
      <c r="I10" s="739"/>
      <c r="J10" s="739"/>
      <c r="K10" s="739"/>
      <c r="L10" s="739"/>
      <c r="M10" s="739"/>
      <c r="N10" s="739"/>
      <c r="O10" s="52"/>
    </row>
    <row r="11" spans="1:15" ht="35.5" customHeight="1" x14ac:dyDescent="0.3">
      <c r="B11" s="53" t="s">
        <v>255</v>
      </c>
      <c r="C11" s="740" t="s">
        <v>592</v>
      </c>
      <c r="D11" s="741"/>
      <c r="E11" s="741"/>
      <c r="F11" s="741"/>
      <c r="G11" s="741"/>
      <c r="H11" s="741"/>
      <c r="I11" s="741"/>
      <c r="J11" s="741"/>
      <c r="K11" s="741"/>
      <c r="L11" s="741"/>
      <c r="M11" s="741"/>
      <c r="N11" s="742"/>
      <c r="O11" s="52"/>
    </row>
    <row r="12" spans="1:15" ht="17.25" customHeight="1" x14ac:dyDescent="0.3">
      <c r="B12" s="53" t="s">
        <v>256</v>
      </c>
      <c r="C12" s="743" t="s">
        <v>1119</v>
      </c>
      <c r="D12" s="744"/>
      <c r="E12" s="744"/>
      <c r="F12" s="744"/>
      <c r="G12" s="744"/>
      <c r="H12" s="744"/>
      <c r="I12" s="744"/>
      <c r="J12" s="744"/>
      <c r="K12" s="744"/>
      <c r="L12" s="744"/>
      <c r="M12" s="744"/>
      <c r="N12" s="745"/>
      <c r="O12" s="54"/>
    </row>
    <row r="13" spans="1:15" ht="17.25" customHeight="1" x14ac:dyDescent="0.3">
      <c r="B13" s="705" t="s">
        <v>568</v>
      </c>
      <c r="C13" s="890" t="s">
        <v>258</v>
      </c>
      <c r="D13" s="55" t="s">
        <v>259</v>
      </c>
      <c r="E13" s="952">
        <f>85*9.99+185*6.25-23*4.92+5</f>
        <v>1897.24</v>
      </c>
      <c r="F13" s="953"/>
      <c r="G13" s="747" t="s">
        <v>551</v>
      </c>
      <c r="H13" s="747"/>
      <c r="I13" s="747"/>
      <c r="J13" s="747"/>
      <c r="K13" s="747"/>
      <c r="L13" s="747"/>
      <c r="M13" s="747"/>
      <c r="N13" s="747"/>
      <c r="O13" s="56"/>
    </row>
    <row r="14" spans="1:15" ht="17.25" customHeight="1" x14ac:dyDescent="0.3">
      <c r="B14" s="721"/>
      <c r="C14" s="890"/>
      <c r="D14" s="57" t="s">
        <v>260</v>
      </c>
      <c r="E14" s="952">
        <f>E13/0.7</f>
        <v>2710.3428571428572</v>
      </c>
      <c r="F14" s="953"/>
      <c r="G14" s="954" t="s">
        <v>1120</v>
      </c>
      <c r="H14" s="955"/>
      <c r="I14" s="955"/>
      <c r="J14" s="955"/>
      <c r="K14" s="955"/>
      <c r="L14" s="955"/>
      <c r="M14" s="955"/>
      <c r="N14" s="956"/>
      <c r="O14" s="56"/>
    </row>
    <row r="15" spans="1:15" ht="29" customHeight="1" x14ac:dyDescent="0.3">
      <c r="B15" s="721"/>
      <c r="C15" s="890"/>
      <c r="D15" s="57" t="s">
        <v>1121</v>
      </c>
      <c r="E15" s="952">
        <v>200</v>
      </c>
      <c r="F15" s="953"/>
      <c r="G15" s="736" t="s">
        <v>595</v>
      </c>
      <c r="H15" s="737"/>
      <c r="I15" s="737"/>
      <c r="J15" s="737"/>
      <c r="K15" s="737"/>
      <c r="L15" s="737"/>
      <c r="M15" s="737"/>
      <c r="N15" s="738"/>
      <c r="O15" s="56"/>
    </row>
    <row r="16" spans="1:15" ht="17.25" customHeight="1" x14ac:dyDescent="0.3">
      <c r="B16" s="721"/>
      <c r="C16" s="890"/>
      <c r="D16" s="57" t="s">
        <v>263</v>
      </c>
      <c r="E16" s="952">
        <v>910</v>
      </c>
      <c r="F16" s="953"/>
      <c r="G16" s="736" t="s">
        <v>798</v>
      </c>
      <c r="H16" s="737"/>
      <c r="I16" s="737"/>
      <c r="J16" s="737"/>
      <c r="K16" s="737"/>
      <c r="L16" s="737"/>
      <c r="M16" s="737"/>
      <c r="N16" s="738"/>
      <c r="O16" s="56"/>
    </row>
    <row r="17" spans="1:15" ht="17.25" customHeight="1" x14ac:dyDescent="0.3">
      <c r="B17" s="721"/>
      <c r="C17" s="746" t="s">
        <v>264</v>
      </c>
      <c r="D17" s="57" t="s">
        <v>265</v>
      </c>
      <c r="E17" s="952">
        <f>E14+E15+E16</f>
        <v>3820.3428571428572</v>
      </c>
      <c r="F17" s="953"/>
      <c r="G17" s="715" t="s">
        <v>266</v>
      </c>
      <c r="H17" s="716"/>
      <c r="I17" s="716"/>
      <c r="J17" s="716"/>
      <c r="K17" s="716"/>
      <c r="L17" s="716"/>
      <c r="M17" s="716"/>
      <c r="N17" s="717"/>
      <c r="O17" s="56"/>
    </row>
    <row r="18" spans="1:15" ht="17.25" customHeight="1" x14ac:dyDescent="0.3">
      <c r="B18" s="721"/>
      <c r="C18" s="713"/>
      <c r="D18" s="57" t="s">
        <v>267</v>
      </c>
      <c r="E18" s="952">
        <f>E14+300</f>
        <v>3010.3428571428572</v>
      </c>
      <c r="F18" s="953"/>
      <c r="G18" s="718"/>
      <c r="H18" s="719"/>
      <c r="I18" s="719"/>
      <c r="J18" s="719"/>
      <c r="K18" s="719"/>
      <c r="L18" s="719"/>
      <c r="M18" s="719"/>
      <c r="N18" s="720"/>
      <c r="O18" s="56"/>
    </row>
    <row r="19" spans="1:15" ht="17.25" customHeight="1" x14ac:dyDescent="0.3">
      <c r="B19" s="721"/>
      <c r="C19" s="712" t="s">
        <v>268</v>
      </c>
      <c r="D19" s="57" t="s">
        <v>269</v>
      </c>
      <c r="E19" s="952">
        <f>E17*0.64</f>
        <v>2445.0194285714288</v>
      </c>
      <c r="F19" s="953"/>
      <c r="G19" s="715" t="s">
        <v>799</v>
      </c>
      <c r="H19" s="716"/>
      <c r="I19" s="716"/>
      <c r="J19" s="716"/>
      <c r="K19" s="716"/>
      <c r="L19" s="716"/>
      <c r="M19" s="716"/>
      <c r="N19" s="717"/>
      <c r="O19" s="56"/>
    </row>
    <row r="20" spans="1:15" ht="17.25" customHeight="1" x14ac:dyDescent="0.3">
      <c r="B20" s="706"/>
      <c r="C20" s="713"/>
      <c r="D20" s="57" t="s">
        <v>270</v>
      </c>
      <c r="E20" s="952">
        <f>E18*0.64</f>
        <v>1926.6194285714287</v>
      </c>
      <c r="F20" s="953"/>
      <c r="G20" s="718"/>
      <c r="H20" s="719"/>
      <c r="I20" s="719"/>
      <c r="J20" s="719"/>
      <c r="K20" s="719"/>
      <c r="L20" s="719"/>
      <c r="M20" s="719"/>
      <c r="N20" s="720"/>
      <c r="O20" s="56"/>
    </row>
    <row r="21" spans="1:15" ht="17.25" customHeight="1" x14ac:dyDescent="0.3">
      <c r="B21" s="705" t="s">
        <v>271</v>
      </c>
      <c r="C21" s="840"/>
      <c r="D21" s="840"/>
      <c r="E21" s="724" t="s">
        <v>743</v>
      </c>
      <c r="F21" s="724"/>
      <c r="G21" s="724"/>
      <c r="H21" s="724"/>
      <c r="I21" s="724" t="s">
        <v>744</v>
      </c>
      <c r="J21" s="724"/>
      <c r="K21" s="724"/>
      <c r="L21" s="724"/>
      <c r="M21" s="58" t="s">
        <v>274</v>
      </c>
      <c r="N21" s="58" t="s">
        <v>275</v>
      </c>
      <c r="O21" s="59"/>
    </row>
    <row r="22" spans="1:15" ht="17.25" customHeight="1" x14ac:dyDescent="0.3">
      <c r="B22" s="721"/>
      <c r="C22" s="724" t="s">
        <v>276</v>
      </c>
      <c r="D22" s="724"/>
      <c r="E22" s="709">
        <v>2.6</v>
      </c>
      <c r="F22" s="710"/>
      <c r="G22" s="60">
        <v>85</v>
      </c>
      <c r="H22" s="61">
        <v>221</v>
      </c>
      <c r="I22" s="709">
        <v>1.4</v>
      </c>
      <c r="J22" s="710"/>
      <c r="K22" s="60">
        <v>85</v>
      </c>
      <c r="L22" s="61">
        <v>119</v>
      </c>
      <c r="M22" s="950" t="s">
        <v>368</v>
      </c>
      <c r="N22" s="950" t="s">
        <v>277</v>
      </c>
      <c r="O22" s="62"/>
    </row>
    <row r="23" spans="1:15" ht="17.25" customHeight="1" x14ac:dyDescent="0.3">
      <c r="B23" s="706"/>
      <c r="C23" s="724" t="s">
        <v>278</v>
      </c>
      <c r="D23" s="724"/>
      <c r="E23" s="709">
        <v>2.1</v>
      </c>
      <c r="F23" s="710"/>
      <c r="G23" s="60">
        <v>85</v>
      </c>
      <c r="H23" s="61">
        <v>178.5</v>
      </c>
      <c r="I23" s="709">
        <v>1.4</v>
      </c>
      <c r="J23" s="710"/>
      <c r="K23" s="60">
        <v>85</v>
      </c>
      <c r="L23" s="61">
        <v>119</v>
      </c>
      <c r="M23" s="951"/>
      <c r="N23" s="951"/>
      <c r="O23" s="62"/>
    </row>
    <row r="24" spans="1:15" ht="17.25" customHeight="1" x14ac:dyDescent="0.3">
      <c r="B24" s="705" t="s">
        <v>279</v>
      </c>
      <c r="C24" s="724" t="s">
        <v>280</v>
      </c>
      <c r="D24" s="724"/>
      <c r="E24" s="733" t="s">
        <v>281</v>
      </c>
      <c r="F24" s="734"/>
      <c r="G24" s="734"/>
      <c r="H24" s="734"/>
      <c r="I24" s="734"/>
      <c r="J24" s="734"/>
      <c r="K24" s="734"/>
      <c r="L24" s="734"/>
      <c r="M24" s="734"/>
      <c r="N24" s="735"/>
      <c r="O24" s="63"/>
    </row>
    <row r="25" spans="1:15" ht="17.25" customHeight="1" x14ac:dyDescent="0.3">
      <c r="B25" s="706"/>
      <c r="C25" s="724" t="s">
        <v>282</v>
      </c>
      <c r="D25" s="724"/>
      <c r="E25" s="733" t="s">
        <v>369</v>
      </c>
      <c r="F25" s="734"/>
      <c r="G25" s="734"/>
      <c r="H25" s="734"/>
      <c r="I25" s="734"/>
      <c r="J25" s="734"/>
      <c r="K25" s="734"/>
      <c r="L25" s="734"/>
      <c r="M25" s="734"/>
      <c r="N25" s="735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9" t="s">
        <v>283</v>
      </c>
      <c r="C27" s="759"/>
      <c r="D27" s="759"/>
      <c r="E27" s="759"/>
      <c r="F27" s="759"/>
      <c r="G27" s="759"/>
      <c r="H27" s="759"/>
      <c r="I27" s="759"/>
      <c r="J27" s="759"/>
      <c r="K27" s="759"/>
      <c r="L27" s="759"/>
      <c r="M27" s="759"/>
      <c r="N27" s="759"/>
      <c r="O27" s="64"/>
    </row>
    <row r="28" spans="1:15" ht="17.25" customHeight="1" x14ac:dyDescent="0.3">
      <c r="B28" s="668" t="s">
        <v>591</v>
      </c>
      <c r="C28" s="669"/>
      <c r="D28" s="669"/>
      <c r="E28" s="669"/>
      <c r="F28" s="669"/>
      <c r="G28" s="669"/>
      <c r="H28" s="669"/>
      <c r="I28" s="669"/>
      <c r="J28" s="669"/>
      <c r="K28" s="669"/>
      <c r="L28" s="669"/>
      <c r="M28" s="669"/>
      <c r="N28" s="670"/>
      <c r="O28" s="65"/>
    </row>
    <row r="29" spans="1:15" ht="17.25" customHeight="1" x14ac:dyDescent="0.3">
      <c r="B29" s="823" t="s">
        <v>284</v>
      </c>
      <c r="C29" s="823"/>
      <c r="D29" s="823"/>
      <c r="E29" s="671" t="s">
        <v>745</v>
      </c>
      <c r="F29" s="672"/>
      <c r="G29" s="672"/>
      <c r="H29" s="673"/>
      <c r="I29" s="671" t="s">
        <v>746</v>
      </c>
      <c r="J29" s="672"/>
      <c r="K29" s="672"/>
      <c r="L29" s="673"/>
      <c r="M29" s="66" t="s">
        <v>274</v>
      </c>
      <c r="N29" s="66" t="s">
        <v>275</v>
      </c>
      <c r="O29" s="67"/>
    </row>
    <row r="30" spans="1:15" ht="17.25" customHeight="1" x14ac:dyDescent="0.3">
      <c r="B30" s="887" t="s">
        <v>1125</v>
      </c>
      <c r="C30" s="888"/>
      <c r="D30" s="889"/>
      <c r="E30" s="830">
        <f>H22*0.2</f>
        <v>44.2</v>
      </c>
      <c r="F30" s="830"/>
      <c r="G30" s="830"/>
      <c r="H30" s="831"/>
      <c r="I30" s="832">
        <f>L22*0.2</f>
        <v>23.8</v>
      </c>
      <c r="J30" s="833"/>
      <c r="K30" s="833"/>
      <c r="L30" s="834"/>
      <c r="M30" s="68"/>
      <c r="N30" s="69"/>
      <c r="O30" s="70"/>
    </row>
    <row r="31" spans="1:15" ht="17.25" customHeight="1" x14ac:dyDescent="0.3">
      <c r="B31" s="887"/>
      <c r="C31" s="888"/>
      <c r="D31" s="889"/>
      <c r="E31" s="110" t="s">
        <v>286</v>
      </c>
      <c r="F31" s="835">
        <v>0</v>
      </c>
      <c r="G31" s="835"/>
      <c r="H31" s="836"/>
      <c r="I31" s="110" t="s">
        <v>286</v>
      </c>
      <c r="J31" s="635" t="s">
        <v>1126</v>
      </c>
      <c r="K31" s="635"/>
      <c r="L31" s="636"/>
      <c r="M31" s="71" t="s">
        <v>287</v>
      </c>
      <c r="N31" s="71" t="s">
        <v>288</v>
      </c>
      <c r="O31" s="70"/>
    </row>
    <row r="32" spans="1:15" ht="17.25" customHeight="1" x14ac:dyDescent="0.3">
      <c r="B32" s="887"/>
      <c r="C32" s="888"/>
      <c r="D32" s="889"/>
      <c r="E32" s="110" t="s">
        <v>289</v>
      </c>
      <c r="F32" s="688">
        <v>0</v>
      </c>
      <c r="G32" s="688"/>
      <c r="H32" s="689"/>
      <c r="I32" s="110" t="s">
        <v>289</v>
      </c>
      <c r="J32" s="635" t="s">
        <v>516</v>
      </c>
      <c r="K32" s="635"/>
      <c r="L32" s="636"/>
      <c r="M32" s="563" t="s">
        <v>1127</v>
      </c>
      <c r="N32" s="563" t="s">
        <v>1129</v>
      </c>
      <c r="O32" s="70"/>
    </row>
    <row r="33" spans="2:16" ht="17.25" customHeight="1" x14ac:dyDescent="0.3">
      <c r="B33" s="887"/>
      <c r="C33" s="888"/>
      <c r="D33" s="889"/>
      <c r="E33" s="110" t="s">
        <v>292</v>
      </c>
      <c r="F33" s="656">
        <v>0</v>
      </c>
      <c r="G33" s="656"/>
      <c r="H33" s="657"/>
      <c r="I33" s="110" t="s">
        <v>292</v>
      </c>
      <c r="J33" s="520">
        <v>0</v>
      </c>
      <c r="K33" s="520"/>
      <c r="L33" s="521"/>
      <c r="M33" s="563"/>
      <c r="N33" s="583"/>
      <c r="O33" s="70"/>
    </row>
    <row r="34" spans="2:16" ht="17.25" customHeight="1" x14ac:dyDescent="0.3">
      <c r="B34" s="887"/>
      <c r="C34" s="888"/>
      <c r="D34" s="889"/>
      <c r="E34" s="110" t="s">
        <v>294</v>
      </c>
      <c r="F34" s="664">
        <f>E30/0.3*0.5</f>
        <v>73.666666666666671</v>
      </c>
      <c r="G34" s="664"/>
      <c r="H34" s="665"/>
      <c r="I34" s="110" t="s">
        <v>294</v>
      </c>
      <c r="J34" s="667">
        <v>0</v>
      </c>
      <c r="K34" s="821"/>
      <c r="L34" s="821"/>
      <c r="M34" s="498" t="s">
        <v>295</v>
      </c>
      <c r="N34" s="498" t="s">
        <v>1130</v>
      </c>
      <c r="O34" s="70"/>
    </row>
    <row r="35" spans="2:16" ht="17.25" customHeight="1" x14ac:dyDescent="0.3">
      <c r="B35" s="887"/>
      <c r="C35" s="888"/>
      <c r="D35" s="889"/>
      <c r="E35" s="110" t="s">
        <v>297</v>
      </c>
      <c r="F35" s="690">
        <v>0</v>
      </c>
      <c r="G35" s="690"/>
      <c r="H35" s="691"/>
      <c r="I35" s="692" t="s">
        <v>593</v>
      </c>
      <c r="J35" s="693"/>
      <c r="K35" s="693"/>
      <c r="L35" s="694"/>
      <c r="M35" s="498"/>
      <c r="N35" s="563"/>
      <c r="O35" s="70"/>
    </row>
    <row r="36" spans="2:16" ht="17.25" customHeight="1" x14ac:dyDescent="0.3">
      <c r="B36" s="887"/>
      <c r="C36" s="888"/>
      <c r="D36" s="889"/>
      <c r="E36" s="110" t="s">
        <v>299</v>
      </c>
      <c r="F36" s="701">
        <v>0</v>
      </c>
      <c r="G36" s="701"/>
      <c r="H36" s="702"/>
      <c r="I36" s="695"/>
      <c r="J36" s="696"/>
      <c r="K36" s="696"/>
      <c r="L36" s="697"/>
      <c r="M36" s="498"/>
      <c r="N36" s="563"/>
      <c r="O36" s="70"/>
    </row>
    <row r="37" spans="2:16" ht="17.25" customHeight="1" x14ac:dyDescent="0.3">
      <c r="B37" s="887"/>
      <c r="C37" s="888"/>
      <c r="D37" s="889"/>
      <c r="E37" s="110" t="s">
        <v>300</v>
      </c>
      <c r="F37" s="948">
        <f>E30/0.38*0.5</f>
        <v>58.15789473684211</v>
      </c>
      <c r="G37" s="948"/>
      <c r="H37" s="949"/>
      <c r="I37" s="698"/>
      <c r="J37" s="699"/>
      <c r="K37" s="699"/>
      <c r="L37" s="700"/>
      <c r="M37" s="72"/>
      <c r="N37" s="73"/>
      <c r="O37" s="70"/>
    </row>
    <row r="38" spans="2:16" ht="17.25" customHeight="1" x14ac:dyDescent="0.3">
      <c r="B38" s="777" t="s">
        <v>558</v>
      </c>
      <c r="C38" s="778"/>
      <c r="D38" s="779"/>
      <c r="E38" s="593">
        <f>E30</f>
        <v>44.2</v>
      </c>
      <c r="F38" s="594"/>
      <c r="G38" s="594"/>
      <c r="H38" s="595"/>
      <c r="I38" s="554">
        <f>I30</f>
        <v>23.8</v>
      </c>
      <c r="J38" s="555"/>
      <c r="K38" s="555"/>
      <c r="L38" s="556"/>
      <c r="M38" s="563" t="s">
        <v>598</v>
      </c>
      <c r="N38" s="566" t="s">
        <v>302</v>
      </c>
      <c r="O38" s="70"/>
    </row>
    <row r="39" spans="2:16" ht="17.25" customHeight="1" x14ac:dyDescent="0.3">
      <c r="B39" s="780"/>
      <c r="C39" s="781"/>
      <c r="D39" s="782"/>
      <c r="E39" s="113" t="s">
        <v>286</v>
      </c>
      <c r="F39" s="557">
        <v>0</v>
      </c>
      <c r="G39" s="557"/>
      <c r="H39" s="558"/>
      <c r="I39" s="111" t="s">
        <v>286</v>
      </c>
      <c r="J39" s="560">
        <v>0</v>
      </c>
      <c r="K39" s="792"/>
      <c r="L39" s="792"/>
      <c r="M39" s="563"/>
      <c r="N39" s="566"/>
      <c r="O39" s="70"/>
    </row>
    <row r="40" spans="2:16" ht="17.25" customHeight="1" x14ac:dyDescent="0.3">
      <c r="B40" s="780"/>
      <c r="C40" s="781"/>
      <c r="D40" s="782"/>
      <c r="E40" s="113" t="s">
        <v>289</v>
      </c>
      <c r="F40" s="561">
        <v>0</v>
      </c>
      <c r="G40" s="561"/>
      <c r="H40" s="562"/>
      <c r="I40" s="793" t="s">
        <v>1128</v>
      </c>
      <c r="J40" s="794"/>
      <c r="K40" s="794"/>
      <c r="L40" s="795"/>
      <c r="M40" s="563"/>
      <c r="N40" s="566"/>
      <c r="O40" s="70"/>
    </row>
    <row r="41" spans="2:16" ht="17.25" customHeight="1" x14ac:dyDescent="0.3">
      <c r="B41" s="780"/>
      <c r="C41" s="781"/>
      <c r="D41" s="782"/>
      <c r="E41" s="113" t="s">
        <v>292</v>
      </c>
      <c r="F41" s="624">
        <v>0</v>
      </c>
      <c r="G41" s="624"/>
      <c r="H41" s="625"/>
      <c r="I41" s="796"/>
      <c r="J41" s="797"/>
      <c r="K41" s="797"/>
      <c r="L41" s="798"/>
      <c r="M41" s="74"/>
      <c r="N41" s="74"/>
      <c r="O41" s="70"/>
    </row>
    <row r="42" spans="2:16" ht="17.25" customHeight="1" x14ac:dyDescent="0.3">
      <c r="B42" s="780"/>
      <c r="C42" s="781"/>
      <c r="D42" s="782"/>
      <c r="E42" s="113" t="s">
        <v>294</v>
      </c>
      <c r="F42" s="547">
        <v>0</v>
      </c>
      <c r="G42" s="547"/>
      <c r="H42" s="548"/>
      <c r="I42" s="796"/>
      <c r="J42" s="797"/>
      <c r="K42" s="797"/>
      <c r="L42" s="798"/>
      <c r="M42" s="563" t="s">
        <v>597</v>
      </c>
      <c r="N42" s="74"/>
      <c r="O42" s="70"/>
    </row>
    <row r="43" spans="2:16" ht="17.25" customHeight="1" x14ac:dyDescent="0.3">
      <c r="B43" s="783"/>
      <c r="C43" s="784"/>
      <c r="D43" s="785"/>
      <c r="E43" s="113" t="s">
        <v>297</v>
      </c>
      <c r="F43" s="549">
        <v>0</v>
      </c>
      <c r="G43" s="549"/>
      <c r="H43" s="550"/>
      <c r="I43" s="799"/>
      <c r="J43" s="800"/>
      <c r="K43" s="800"/>
      <c r="L43" s="801"/>
      <c r="M43" s="563"/>
      <c r="N43" s="74"/>
      <c r="O43" s="70"/>
    </row>
    <row r="44" spans="2:16" ht="17.25" customHeight="1" x14ac:dyDescent="0.3">
      <c r="B44" s="933" t="s">
        <v>347</v>
      </c>
      <c r="C44" s="934"/>
      <c r="D44" s="935"/>
      <c r="E44" s="593">
        <f>E38</f>
        <v>44.2</v>
      </c>
      <c r="F44" s="594"/>
      <c r="G44" s="594"/>
      <c r="H44" s="595"/>
      <c r="I44" s="554">
        <f>I38</f>
        <v>23.8</v>
      </c>
      <c r="J44" s="555"/>
      <c r="K44" s="555"/>
      <c r="L44" s="556"/>
      <c r="M44" s="563"/>
      <c r="N44" s="74"/>
      <c r="O44" s="70"/>
      <c r="P44" s="92"/>
    </row>
    <row r="45" spans="2:16" ht="17.25" customHeight="1" x14ac:dyDescent="0.3">
      <c r="B45" s="936"/>
      <c r="C45" s="937"/>
      <c r="D45" s="938"/>
      <c r="E45" s="111" t="s">
        <v>286</v>
      </c>
      <c r="F45" s="567">
        <v>0</v>
      </c>
      <c r="G45" s="567"/>
      <c r="H45" s="568"/>
      <c r="I45" s="111" t="s">
        <v>286</v>
      </c>
      <c r="J45" s="560">
        <v>0</v>
      </c>
      <c r="K45" s="792"/>
      <c r="L45" s="792"/>
      <c r="M45" s="75" t="s">
        <v>307</v>
      </c>
      <c r="N45" s="76" t="s">
        <v>307</v>
      </c>
      <c r="O45" s="70"/>
    </row>
    <row r="46" spans="2:16" ht="17.25" customHeight="1" x14ac:dyDescent="0.3">
      <c r="B46" s="936"/>
      <c r="C46" s="937"/>
      <c r="D46" s="938"/>
      <c r="E46" s="111" t="s">
        <v>289</v>
      </c>
      <c r="F46" s="569">
        <v>0</v>
      </c>
      <c r="G46" s="569"/>
      <c r="H46" s="570"/>
      <c r="I46" s="942" t="s">
        <v>310</v>
      </c>
      <c r="J46" s="943"/>
      <c r="K46" s="943"/>
      <c r="L46" s="944"/>
      <c r="M46" s="71" t="s">
        <v>308</v>
      </c>
      <c r="N46" s="71" t="s">
        <v>309</v>
      </c>
      <c r="O46" s="70"/>
    </row>
    <row r="47" spans="2:16" ht="17.25" customHeight="1" x14ac:dyDescent="0.3">
      <c r="B47" s="936"/>
      <c r="C47" s="937"/>
      <c r="D47" s="938"/>
      <c r="E47" s="111" t="s">
        <v>292</v>
      </c>
      <c r="F47" s="643">
        <v>0</v>
      </c>
      <c r="G47" s="643"/>
      <c r="H47" s="644"/>
      <c r="I47" s="942"/>
      <c r="J47" s="943"/>
      <c r="K47" s="943"/>
      <c r="L47" s="944"/>
      <c r="M47" s="563" t="s">
        <v>603</v>
      </c>
      <c r="N47" s="563" t="s">
        <v>311</v>
      </c>
      <c r="O47" s="70"/>
    </row>
    <row r="48" spans="2:16" ht="17.25" customHeight="1" x14ac:dyDescent="0.3">
      <c r="B48" s="936"/>
      <c r="C48" s="937"/>
      <c r="D48" s="938"/>
      <c r="E48" s="111" t="s">
        <v>294</v>
      </c>
      <c r="F48" s="547">
        <v>0</v>
      </c>
      <c r="G48" s="547"/>
      <c r="H48" s="548"/>
      <c r="I48" s="942"/>
      <c r="J48" s="943"/>
      <c r="K48" s="943"/>
      <c r="L48" s="944"/>
      <c r="M48" s="563"/>
      <c r="N48" s="563"/>
      <c r="O48" s="70"/>
    </row>
    <row r="49" spans="1:15" ht="17.25" customHeight="1" x14ac:dyDescent="0.3">
      <c r="B49" s="939"/>
      <c r="C49" s="940"/>
      <c r="D49" s="941"/>
      <c r="E49" s="111" t="s">
        <v>297</v>
      </c>
      <c r="F49" s="549">
        <v>0</v>
      </c>
      <c r="G49" s="549"/>
      <c r="H49" s="550"/>
      <c r="I49" s="945"/>
      <c r="J49" s="946"/>
      <c r="K49" s="946"/>
      <c r="L49" s="947"/>
      <c r="M49" s="563"/>
      <c r="N49" s="563"/>
      <c r="O49" s="70"/>
    </row>
    <row r="50" spans="1:15" ht="17.25" customHeight="1" x14ac:dyDescent="0.3">
      <c r="B50" s="870" t="s">
        <v>362</v>
      </c>
      <c r="C50" s="871"/>
      <c r="D50" s="872"/>
      <c r="E50" s="930">
        <f>H22*0.3</f>
        <v>66.3</v>
      </c>
      <c r="F50" s="931"/>
      <c r="G50" s="931"/>
      <c r="H50" s="932"/>
      <c r="I50" s="605">
        <f>L22*0.2</f>
        <v>23.8</v>
      </c>
      <c r="J50" s="606"/>
      <c r="K50" s="606"/>
      <c r="L50" s="607"/>
      <c r="M50" s="498" t="s">
        <v>605</v>
      </c>
      <c r="N50" s="498" t="s">
        <v>313</v>
      </c>
      <c r="O50" s="70"/>
    </row>
    <row r="51" spans="1:15" ht="17.25" customHeight="1" x14ac:dyDescent="0.3">
      <c r="B51" s="873"/>
      <c r="C51" s="874"/>
      <c r="D51" s="875"/>
      <c r="E51" s="112" t="s">
        <v>286</v>
      </c>
      <c r="F51" s="608">
        <v>0</v>
      </c>
      <c r="G51" s="608"/>
      <c r="H51" s="609"/>
      <c r="I51" s="112" t="s">
        <v>286</v>
      </c>
      <c r="J51" s="611">
        <v>0</v>
      </c>
      <c r="K51" s="851"/>
      <c r="L51" s="851"/>
      <c r="M51" s="583"/>
      <c r="N51" s="498"/>
      <c r="O51" s="70"/>
    </row>
    <row r="52" spans="1:15" ht="17.25" customHeight="1" x14ac:dyDescent="0.3">
      <c r="B52" s="873"/>
      <c r="C52" s="874"/>
      <c r="D52" s="875"/>
      <c r="E52" s="112" t="s">
        <v>289</v>
      </c>
      <c r="F52" s="612">
        <v>0</v>
      </c>
      <c r="G52" s="612"/>
      <c r="H52" s="613"/>
      <c r="I52" s="112" t="s">
        <v>289</v>
      </c>
      <c r="J52" s="852">
        <v>0</v>
      </c>
      <c r="K52" s="852"/>
      <c r="L52" s="853"/>
      <c r="M52" s="75"/>
      <c r="N52" s="72"/>
      <c r="O52" s="70"/>
    </row>
    <row r="53" spans="1:15" ht="17.25" customHeight="1" x14ac:dyDescent="0.3">
      <c r="B53" s="854" t="s">
        <v>762</v>
      </c>
      <c r="C53" s="855"/>
      <c r="D53" s="856"/>
      <c r="E53" s="112" t="s">
        <v>292</v>
      </c>
      <c r="F53" s="577">
        <v>0</v>
      </c>
      <c r="G53" s="577"/>
      <c r="H53" s="578"/>
      <c r="I53" s="900"/>
      <c r="J53" s="901"/>
      <c r="K53" s="901"/>
      <c r="L53" s="902"/>
      <c r="M53" s="563" t="s">
        <v>764</v>
      </c>
      <c r="N53" s="623" t="s">
        <v>315</v>
      </c>
      <c r="O53" s="70"/>
    </row>
    <row r="54" spans="1:15" ht="17.25" customHeight="1" x14ac:dyDescent="0.3">
      <c r="B54" s="854"/>
      <c r="C54" s="855"/>
      <c r="D54" s="856"/>
      <c r="E54" s="112" t="s">
        <v>294</v>
      </c>
      <c r="F54" s="846">
        <v>0</v>
      </c>
      <c r="G54" s="846"/>
      <c r="H54" s="847"/>
      <c r="I54" s="860"/>
      <c r="J54" s="861"/>
      <c r="K54" s="861"/>
      <c r="L54" s="862"/>
      <c r="M54" s="563"/>
      <c r="N54" s="623"/>
      <c r="O54" s="70"/>
    </row>
    <row r="55" spans="1:15" ht="17.25" customHeight="1" x14ac:dyDescent="0.3">
      <c r="B55" s="854"/>
      <c r="C55" s="855"/>
      <c r="D55" s="856"/>
      <c r="E55" s="112" t="s">
        <v>297</v>
      </c>
      <c r="F55" s="579">
        <v>0</v>
      </c>
      <c r="G55" s="579"/>
      <c r="H55" s="580"/>
      <c r="I55" s="860"/>
      <c r="J55" s="861"/>
      <c r="K55" s="861"/>
      <c r="L55" s="862"/>
      <c r="M55" s="498" t="s">
        <v>765</v>
      </c>
      <c r="N55" s="77"/>
      <c r="O55" s="70"/>
    </row>
    <row r="56" spans="1:15" ht="17.25" customHeight="1" x14ac:dyDescent="0.3">
      <c r="B56" s="857"/>
      <c r="C56" s="858"/>
      <c r="D56" s="859"/>
      <c r="E56" s="112" t="s">
        <v>299</v>
      </c>
      <c r="F56" s="581">
        <v>0</v>
      </c>
      <c r="G56" s="581"/>
      <c r="H56" s="582"/>
      <c r="I56" s="863"/>
      <c r="J56" s="864"/>
      <c r="K56" s="864"/>
      <c r="L56" s="865"/>
      <c r="M56" s="583"/>
      <c r="N56" s="77"/>
      <c r="O56" s="70"/>
    </row>
    <row r="57" spans="1:15" ht="17.25" customHeight="1" x14ac:dyDescent="0.3">
      <c r="B57" s="508" t="s">
        <v>316</v>
      </c>
      <c r="C57" s="509"/>
      <c r="D57" s="510"/>
      <c r="E57" s="514">
        <f>H22*0.1</f>
        <v>22.1</v>
      </c>
      <c r="F57" s="515"/>
      <c r="G57" s="515"/>
      <c r="H57" s="516"/>
      <c r="I57" s="517">
        <f>I50</f>
        <v>23.8</v>
      </c>
      <c r="J57" s="518"/>
      <c r="K57" s="518"/>
      <c r="L57" s="519"/>
      <c r="M57" s="74"/>
      <c r="N57" s="73"/>
      <c r="O57" s="70"/>
    </row>
    <row r="58" spans="1:15" ht="17.25" customHeight="1" x14ac:dyDescent="0.3">
      <c r="B58" s="511"/>
      <c r="C58" s="512"/>
      <c r="D58" s="513"/>
      <c r="E58" s="535" t="s">
        <v>757</v>
      </c>
      <c r="F58" s="536"/>
      <c r="G58" s="536"/>
      <c r="H58" s="537"/>
      <c r="I58" s="118" t="s">
        <v>286</v>
      </c>
      <c r="J58" s="520">
        <v>0</v>
      </c>
      <c r="K58" s="520"/>
      <c r="L58" s="521"/>
      <c r="M58" s="74" t="s">
        <v>317</v>
      </c>
      <c r="N58" s="77"/>
      <c r="O58" s="70"/>
    </row>
    <row r="59" spans="1:15" ht="17.25" customHeight="1" x14ac:dyDescent="0.3">
      <c r="B59" s="522" t="s">
        <v>756</v>
      </c>
      <c r="C59" s="523"/>
      <c r="D59" s="524"/>
      <c r="E59" s="538"/>
      <c r="F59" s="539"/>
      <c r="G59" s="539"/>
      <c r="H59" s="540"/>
      <c r="I59" s="234" t="s">
        <v>289</v>
      </c>
      <c r="J59" s="529" t="s">
        <v>755</v>
      </c>
      <c r="K59" s="529"/>
      <c r="L59" s="530"/>
      <c r="M59" s="498" t="s">
        <v>318</v>
      </c>
      <c r="N59" s="77"/>
      <c r="O59" s="70"/>
    </row>
    <row r="60" spans="1:15" ht="17.25" customHeight="1" x14ac:dyDescent="0.3">
      <c r="B60" s="525"/>
      <c r="C60" s="523"/>
      <c r="D60" s="524"/>
      <c r="E60" s="541" t="s">
        <v>758</v>
      </c>
      <c r="F60" s="542"/>
      <c r="G60" s="542"/>
      <c r="H60" s="543"/>
      <c r="I60" s="235"/>
      <c r="J60" s="531" t="s">
        <v>760</v>
      </c>
      <c r="K60" s="531"/>
      <c r="L60" s="532"/>
      <c r="M60" s="583"/>
      <c r="N60" s="73"/>
      <c r="O60" s="70"/>
    </row>
    <row r="61" spans="1:15" ht="17.25" customHeight="1" x14ac:dyDescent="0.3">
      <c r="B61" s="526"/>
      <c r="C61" s="527"/>
      <c r="D61" s="528"/>
      <c r="E61" s="541" t="s">
        <v>759</v>
      </c>
      <c r="F61" s="542"/>
      <c r="G61" s="542"/>
      <c r="H61" s="543"/>
      <c r="I61" s="236"/>
      <c r="J61" s="533" t="s">
        <v>815</v>
      </c>
      <c r="K61" s="533"/>
      <c r="L61" s="534"/>
      <c r="M61" s="78"/>
      <c r="N61" s="78"/>
      <c r="O61" s="70"/>
    </row>
    <row r="62" spans="1:15" ht="17.25" customHeight="1" x14ac:dyDescent="0.3">
      <c r="B62" s="499" t="s">
        <v>319</v>
      </c>
      <c r="C62" s="500"/>
      <c r="D62" s="501"/>
      <c r="E62" s="502">
        <v>0</v>
      </c>
      <c r="F62" s="503"/>
      <c r="G62" s="503"/>
      <c r="H62" s="504"/>
      <c r="I62" s="505">
        <v>0</v>
      </c>
      <c r="J62" s="506"/>
      <c r="K62" s="506"/>
      <c r="L62" s="507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7" t="s">
        <v>804</v>
      </c>
      <c r="C64" s="428"/>
      <c r="D64" s="428"/>
      <c r="E64" s="428"/>
      <c r="F64" s="428"/>
      <c r="G64" s="428"/>
      <c r="H64" s="428"/>
      <c r="I64" s="428"/>
      <c r="J64" s="428"/>
      <c r="K64" s="428"/>
      <c r="L64" s="428"/>
      <c r="M64" s="428"/>
      <c r="N64" s="429"/>
    </row>
    <row r="65" spans="2:14" ht="17.25" customHeight="1" x14ac:dyDescent="0.3">
      <c r="B65" s="430" t="s">
        <v>591</v>
      </c>
      <c r="C65" s="431"/>
      <c r="D65" s="431"/>
      <c r="E65" s="431"/>
      <c r="F65" s="431"/>
      <c r="G65" s="431"/>
      <c r="H65" s="431"/>
      <c r="I65" s="431"/>
      <c r="J65" s="431"/>
      <c r="K65" s="431"/>
      <c r="L65" s="431"/>
      <c r="M65" s="431"/>
      <c r="N65" s="432"/>
    </row>
    <row r="66" spans="2:14" ht="17.25" customHeight="1" x14ac:dyDescent="0.3">
      <c r="B66" s="769" t="s">
        <v>284</v>
      </c>
      <c r="C66" s="769"/>
      <c r="D66" s="769"/>
      <c r="E66" s="433" t="s">
        <v>272</v>
      </c>
      <c r="F66" s="434"/>
      <c r="G66" s="434"/>
      <c r="H66" s="435"/>
      <c r="I66" s="119"/>
      <c r="J66" s="435" t="s">
        <v>273</v>
      </c>
      <c r="K66" s="769"/>
      <c r="L66" s="769"/>
      <c r="M66" s="80" t="s">
        <v>274</v>
      </c>
      <c r="N66" s="93" t="s">
        <v>275</v>
      </c>
    </row>
    <row r="67" spans="2:14" ht="17.25" customHeight="1" x14ac:dyDescent="0.3">
      <c r="B67" s="773" t="s">
        <v>322</v>
      </c>
      <c r="C67" s="773"/>
      <c r="D67" s="773"/>
      <c r="E67" s="445">
        <f>H23*0.2</f>
        <v>35.700000000000003</v>
      </c>
      <c r="F67" s="446"/>
      <c r="G67" s="446"/>
      <c r="H67" s="447"/>
      <c r="I67" s="448">
        <f>L23*0.2</f>
        <v>23.8</v>
      </c>
      <c r="J67" s="449"/>
      <c r="K67" s="449"/>
      <c r="L67" s="450"/>
      <c r="M67" s="763" t="s">
        <v>323</v>
      </c>
      <c r="N67" s="766" t="s">
        <v>323</v>
      </c>
    </row>
    <row r="68" spans="2:14" ht="17.25" customHeight="1" x14ac:dyDescent="0.3">
      <c r="B68" s="773"/>
      <c r="C68" s="773"/>
      <c r="D68" s="773"/>
      <c r="E68" s="114" t="s">
        <v>286</v>
      </c>
      <c r="F68" s="476">
        <v>0</v>
      </c>
      <c r="G68" s="476"/>
      <c r="H68" s="477"/>
      <c r="I68" s="114" t="s">
        <v>286</v>
      </c>
      <c r="J68" s="478" t="s">
        <v>515</v>
      </c>
      <c r="K68" s="478"/>
      <c r="L68" s="479"/>
      <c r="M68" s="764"/>
      <c r="N68" s="766"/>
    </row>
    <row r="69" spans="2:14" ht="17.25" customHeight="1" x14ac:dyDescent="0.3">
      <c r="B69" s="773"/>
      <c r="C69" s="773"/>
      <c r="D69" s="773"/>
      <c r="E69" s="114" t="s">
        <v>289</v>
      </c>
      <c r="F69" s="480">
        <v>0</v>
      </c>
      <c r="G69" s="480"/>
      <c r="H69" s="481"/>
      <c r="I69" s="114" t="s">
        <v>289</v>
      </c>
      <c r="J69" s="478" t="s">
        <v>516</v>
      </c>
      <c r="K69" s="478"/>
      <c r="L69" s="479"/>
      <c r="M69" s="764"/>
      <c r="N69" s="766"/>
    </row>
    <row r="70" spans="2:14" ht="17.25" customHeight="1" x14ac:dyDescent="0.3">
      <c r="B70" s="773"/>
      <c r="C70" s="773"/>
      <c r="D70" s="773"/>
      <c r="E70" s="114" t="s">
        <v>292</v>
      </c>
      <c r="F70" s="482">
        <v>0</v>
      </c>
      <c r="G70" s="482"/>
      <c r="H70" s="483"/>
      <c r="I70" s="114" t="s">
        <v>292</v>
      </c>
      <c r="J70" s="484">
        <v>0</v>
      </c>
      <c r="K70" s="484"/>
      <c r="L70" s="485"/>
      <c r="M70" s="764"/>
      <c r="N70" s="766"/>
    </row>
    <row r="71" spans="2:14" ht="17.25" customHeight="1" x14ac:dyDescent="0.3">
      <c r="B71" s="773"/>
      <c r="C71" s="773"/>
      <c r="D71" s="773"/>
      <c r="E71" s="114" t="s">
        <v>294</v>
      </c>
      <c r="F71" s="457">
        <v>0</v>
      </c>
      <c r="G71" s="457"/>
      <c r="H71" s="458"/>
      <c r="I71" s="114" t="s">
        <v>294</v>
      </c>
      <c r="J71" s="459">
        <v>0</v>
      </c>
      <c r="K71" s="459"/>
      <c r="L71" s="460"/>
      <c r="M71" s="764"/>
      <c r="N71" s="766"/>
    </row>
    <row r="72" spans="2:14" ht="17.25" customHeight="1" x14ac:dyDescent="0.3">
      <c r="B72" s="773"/>
      <c r="C72" s="773"/>
      <c r="D72" s="773"/>
      <c r="E72" s="114" t="s">
        <v>297</v>
      </c>
      <c r="F72" s="461">
        <v>0</v>
      </c>
      <c r="G72" s="461"/>
      <c r="H72" s="462"/>
      <c r="I72" s="463" t="s">
        <v>324</v>
      </c>
      <c r="J72" s="464"/>
      <c r="K72" s="464"/>
      <c r="L72" s="465"/>
      <c r="M72" s="764"/>
      <c r="N72" s="766"/>
    </row>
    <row r="73" spans="2:14" ht="17.25" customHeight="1" x14ac:dyDescent="0.3">
      <c r="B73" s="773"/>
      <c r="C73" s="773"/>
      <c r="D73" s="773"/>
      <c r="E73" s="114" t="s">
        <v>299</v>
      </c>
      <c r="F73" s="472">
        <v>0</v>
      </c>
      <c r="G73" s="472"/>
      <c r="H73" s="473"/>
      <c r="I73" s="466"/>
      <c r="J73" s="467"/>
      <c r="K73" s="467"/>
      <c r="L73" s="468"/>
      <c r="M73" s="764"/>
      <c r="N73" s="766"/>
    </row>
    <row r="74" spans="2:14" ht="17.25" customHeight="1" x14ac:dyDescent="0.3">
      <c r="B74" s="773"/>
      <c r="C74" s="773"/>
      <c r="D74" s="773"/>
      <c r="E74" s="114" t="s">
        <v>300</v>
      </c>
      <c r="F74" s="474">
        <v>0</v>
      </c>
      <c r="G74" s="474"/>
      <c r="H74" s="475"/>
      <c r="I74" s="469"/>
      <c r="J74" s="470"/>
      <c r="K74" s="470"/>
      <c r="L74" s="471"/>
      <c r="M74" s="764"/>
      <c r="N74" s="766"/>
    </row>
    <row r="75" spans="2:14" ht="17.25" customHeight="1" x14ac:dyDescent="0.3">
      <c r="B75" s="762" t="s">
        <v>325</v>
      </c>
      <c r="C75" s="762"/>
      <c r="D75" s="762"/>
      <c r="E75" s="495">
        <f>H23*0.3</f>
        <v>53.55</v>
      </c>
      <c r="F75" s="496"/>
      <c r="G75" s="496"/>
      <c r="H75" s="497"/>
      <c r="I75" s="367">
        <f>L23*0.3</f>
        <v>35.699999999999996</v>
      </c>
      <c r="J75" s="368"/>
      <c r="K75" s="368"/>
      <c r="L75" s="369"/>
      <c r="M75" s="764"/>
      <c r="N75" s="766"/>
    </row>
    <row r="76" spans="2:14" ht="17.25" customHeight="1" x14ac:dyDescent="0.3">
      <c r="B76" s="762"/>
      <c r="C76" s="762"/>
      <c r="D76" s="762"/>
      <c r="E76" s="115" t="s">
        <v>286</v>
      </c>
      <c r="F76" s="370">
        <v>0</v>
      </c>
      <c r="G76" s="370"/>
      <c r="H76" s="371"/>
      <c r="I76" s="115" t="s">
        <v>286</v>
      </c>
      <c r="J76" s="372">
        <v>0</v>
      </c>
      <c r="K76" s="372"/>
      <c r="L76" s="373"/>
      <c r="M76" s="764"/>
      <c r="N76" s="766"/>
    </row>
    <row r="77" spans="2:14" ht="17.25" customHeight="1" x14ac:dyDescent="0.3">
      <c r="B77" s="762"/>
      <c r="C77" s="762"/>
      <c r="D77" s="762"/>
      <c r="E77" s="115" t="s">
        <v>289</v>
      </c>
      <c r="F77" s="374">
        <v>0</v>
      </c>
      <c r="G77" s="374"/>
      <c r="H77" s="375"/>
      <c r="I77" s="376" t="s">
        <v>326</v>
      </c>
      <c r="J77" s="377"/>
      <c r="K77" s="377"/>
      <c r="L77" s="378"/>
      <c r="M77" s="764"/>
      <c r="N77" s="766"/>
    </row>
    <row r="78" spans="2:14" ht="17.25" customHeight="1" x14ac:dyDescent="0.3">
      <c r="B78" s="762"/>
      <c r="C78" s="762"/>
      <c r="D78" s="762"/>
      <c r="E78" s="115" t="s">
        <v>292</v>
      </c>
      <c r="F78" s="385">
        <v>0</v>
      </c>
      <c r="G78" s="385"/>
      <c r="H78" s="386"/>
      <c r="I78" s="379"/>
      <c r="J78" s="380"/>
      <c r="K78" s="380"/>
      <c r="L78" s="381"/>
      <c r="M78" s="764"/>
      <c r="N78" s="766"/>
    </row>
    <row r="79" spans="2:14" ht="17.25" customHeight="1" x14ac:dyDescent="0.3">
      <c r="B79" s="762"/>
      <c r="C79" s="762"/>
      <c r="D79" s="762"/>
      <c r="E79" s="115" t="s">
        <v>294</v>
      </c>
      <c r="F79" s="387">
        <v>0</v>
      </c>
      <c r="G79" s="387"/>
      <c r="H79" s="388"/>
      <c r="I79" s="379"/>
      <c r="J79" s="380"/>
      <c r="K79" s="380"/>
      <c r="L79" s="381"/>
      <c r="M79" s="764"/>
      <c r="N79" s="766"/>
    </row>
    <row r="80" spans="2:14" ht="17.25" customHeight="1" x14ac:dyDescent="0.3">
      <c r="B80" s="762"/>
      <c r="C80" s="762"/>
      <c r="D80" s="762"/>
      <c r="E80" s="115" t="s">
        <v>297</v>
      </c>
      <c r="F80" s="389">
        <v>0</v>
      </c>
      <c r="G80" s="389"/>
      <c r="H80" s="390"/>
      <c r="I80" s="382"/>
      <c r="J80" s="383"/>
      <c r="K80" s="383"/>
      <c r="L80" s="384"/>
      <c r="M80" s="764"/>
      <c r="N80" s="766"/>
    </row>
    <row r="81" spans="1:15" ht="17.25" customHeight="1" x14ac:dyDescent="0.3">
      <c r="B81" s="761" t="s">
        <v>327</v>
      </c>
      <c r="C81" s="761"/>
      <c r="D81" s="761"/>
      <c r="E81" s="400">
        <f>H23*0.4</f>
        <v>71.400000000000006</v>
      </c>
      <c r="F81" s="401"/>
      <c r="G81" s="401"/>
      <c r="H81" s="402"/>
      <c r="I81" s="403">
        <f>L23*0.3</f>
        <v>35.699999999999996</v>
      </c>
      <c r="J81" s="404"/>
      <c r="K81" s="404"/>
      <c r="L81" s="405"/>
      <c r="M81" s="764"/>
      <c r="N81" s="766"/>
    </row>
    <row r="82" spans="1:15" ht="17.25" customHeight="1" x14ac:dyDescent="0.3">
      <c r="B82" s="761"/>
      <c r="C82" s="761"/>
      <c r="D82" s="761"/>
      <c r="E82" s="116" t="s">
        <v>286</v>
      </c>
      <c r="F82" s="406">
        <v>0</v>
      </c>
      <c r="G82" s="406"/>
      <c r="H82" s="407"/>
      <c r="I82" s="120" t="s">
        <v>286</v>
      </c>
      <c r="J82" s="408">
        <v>0</v>
      </c>
      <c r="K82" s="408"/>
      <c r="L82" s="409"/>
      <c r="M82" s="764"/>
      <c r="N82" s="766"/>
    </row>
    <row r="83" spans="1:15" ht="17.25" customHeight="1" x14ac:dyDescent="0.3">
      <c r="B83" s="761"/>
      <c r="C83" s="761"/>
      <c r="D83" s="761"/>
      <c r="E83" s="116" t="s">
        <v>289</v>
      </c>
      <c r="F83" s="410">
        <v>0</v>
      </c>
      <c r="G83" s="410"/>
      <c r="H83" s="411"/>
      <c r="I83" s="412" t="s">
        <v>328</v>
      </c>
      <c r="J83" s="413"/>
      <c r="K83" s="413"/>
      <c r="L83" s="414"/>
      <c r="M83" s="764"/>
      <c r="N83" s="766"/>
    </row>
    <row r="84" spans="1:15" ht="17.25" customHeight="1" x14ac:dyDescent="0.3">
      <c r="B84" s="761"/>
      <c r="C84" s="761"/>
      <c r="D84" s="761"/>
      <c r="E84" s="116" t="s">
        <v>292</v>
      </c>
      <c r="F84" s="421">
        <v>0</v>
      </c>
      <c r="G84" s="421"/>
      <c r="H84" s="422"/>
      <c r="I84" s="415"/>
      <c r="J84" s="416"/>
      <c r="K84" s="416"/>
      <c r="L84" s="417"/>
      <c r="M84" s="764"/>
      <c r="N84" s="766"/>
    </row>
    <row r="85" spans="1:15" ht="17.25" customHeight="1" x14ac:dyDescent="0.3">
      <c r="B85" s="761"/>
      <c r="C85" s="761"/>
      <c r="D85" s="761"/>
      <c r="E85" s="116" t="s">
        <v>294</v>
      </c>
      <c r="F85" s="423">
        <v>0</v>
      </c>
      <c r="G85" s="423"/>
      <c r="H85" s="424"/>
      <c r="I85" s="415"/>
      <c r="J85" s="416"/>
      <c r="K85" s="416"/>
      <c r="L85" s="417"/>
      <c r="M85" s="764"/>
      <c r="N85" s="766"/>
    </row>
    <row r="86" spans="1:15" ht="17.25" customHeight="1" x14ac:dyDescent="0.3">
      <c r="B86" s="761"/>
      <c r="C86" s="761"/>
      <c r="D86" s="761"/>
      <c r="E86" s="116" t="s">
        <v>297</v>
      </c>
      <c r="F86" s="425">
        <v>0</v>
      </c>
      <c r="G86" s="425"/>
      <c r="H86" s="426"/>
      <c r="I86" s="418"/>
      <c r="J86" s="419"/>
      <c r="K86" s="419"/>
      <c r="L86" s="420"/>
      <c r="M86" s="764"/>
      <c r="N86" s="766"/>
    </row>
    <row r="87" spans="1:15" ht="17.25" customHeight="1" x14ac:dyDescent="0.3">
      <c r="B87" s="331" t="s">
        <v>557</v>
      </c>
      <c r="C87" s="332"/>
      <c r="D87" s="333"/>
      <c r="E87" s="337">
        <f>H23*0.1</f>
        <v>17.850000000000001</v>
      </c>
      <c r="F87" s="338"/>
      <c r="G87" s="338"/>
      <c r="H87" s="339"/>
      <c r="I87" s="340">
        <f>I57</f>
        <v>23.8</v>
      </c>
      <c r="J87" s="341"/>
      <c r="K87" s="341"/>
      <c r="L87" s="342"/>
      <c r="M87" s="764"/>
      <c r="N87" s="766"/>
    </row>
    <row r="88" spans="1:15" ht="17.25" customHeight="1" x14ac:dyDescent="0.3">
      <c r="B88" s="334"/>
      <c r="C88" s="335"/>
      <c r="D88" s="336"/>
      <c r="E88" s="354" t="s">
        <v>757</v>
      </c>
      <c r="F88" s="355"/>
      <c r="G88" s="355"/>
      <c r="H88" s="356"/>
      <c r="I88" s="237" t="s">
        <v>286</v>
      </c>
      <c r="J88" s="343">
        <v>0</v>
      </c>
      <c r="K88" s="343"/>
      <c r="L88" s="344"/>
      <c r="M88" s="764"/>
      <c r="N88" s="766"/>
    </row>
    <row r="89" spans="1:15" ht="17.25" customHeight="1" x14ac:dyDescent="0.3">
      <c r="B89" s="345" t="s">
        <v>756</v>
      </c>
      <c r="C89" s="346"/>
      <c r="D89" s="347"/>
      <c r="E89" s="357"/>
      <c r="F89" s="358"/>
      <c r="G89" s="358"/>
      <c r="H89" s="359"/>
      <c r="I89" s="238" t="s">
        <v>289</v>
      </c>
      <c r="J89" s="352" t="s">
        <v>755</v>
      </c>
      <c r="K89" s="352"/>
      <c r="L89" s="353"/>
      <c r="M89" s="764"/>
      <c r="N89" s="766"/>
    </row>
    <row r="90" spans="1:15" ht="17.25" customHeight="1" x14ac:dyDescent="0.3">
      <c r="B90" s="348"/>
      <c r="C90" s="346"/>
      <c r="D90" s="347"/>
      <c r="E90" s="360" t="s">
        <v>758</v>
      </c>
      <c r="F90" s="361"/>
      <c r="G90" s="361"/>
      <c r="H90" s="362"/>
      <c r="I90" s="239"/>
      <c r="J90" s="363" t="s">
        <v>760</v>
      </c>
      <c r="K90" s="363"/>
      <c r="L90" s="364"/>
      <c r="M90" s="764"/>
      <c r="N90" s="766"/>
    </row>
    <row r="91" spans="1:15" ht="17.25" customHeight="1" x14ac:dyDescent="0.3">
      <c r="B91" s="349"/>
      <c r="C91" s="350"/>
      <c r="D91" s="351"/>
      <c r="E91" s="360" t="s">
        <v>759</v>
      </c>
      <c r="F91" s="361"/>
      <c r="G91" s="361"/>
      <c r="H91" s="362"/>
      <c r="I91" s="240"/>
      <c r="J91" s="365" t="s">
        <v>775</v>
      </c>
      <c r="K91" s="365"/>
      <c r="L91" s="366"/>
      <c r="M91" s="765"/>
      <c r="N91" s="766"/>
    </row>
    <row r="92" spans="1:15" ht="17.25" customHeight="1" x14ac:dyDescent="0.3">
      <c r="B92" s="758" t="s">
        <v>329</v>
      </c>
      <c r="C92" s="758"/>
      <c r="D92" s="758"/>
      <c r="E92" s="322">
        <v>0</v>
      </c>
      <c r="F92" s="323"/>
      <c r="G92" s="323"/>
      <c r="H92" s="324"/>
      <c r="I92" s="325">
        <v>0</v>
      </c>
      <c r="J92" s="326"/>
      <c r="K92" s="326"/>
      <c r="L92" s="327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9" t="s">
        <v>330</v>
      </c>
      <c r="C94" s="759"/>
      <c r="D94" s="759"/>
      <c r="E94" s="759"/>
      <c r="F94" s="759"/>
      <c r="G94" s="759"/>
      <c r="H94" s="759"/>
      <c r="I94" s="759"/>
      <c r="J94" s="759"/>
      <c r="K94" s="759"/>
      <c r="L94" s="759"/>
      <c r="M94" s="759"/>
      <c r="N94" s="759"/>
    </row>
    <row r="95" spans="1:15" ht="17.25" customHeight="1" x14ac:dyDescent="0.3">
      <c r="B95" s="755" t="s">
        <v>331</v>
      </c>
      <c r="C95" s="755"/>
      <c r="D95" s="755"/>
      <c r="E95" s="756" t="s">
        <v>281</v>
      </c>
      <c r="F95" s="756"/>
      <c r="G95" s="756"/>
      <c r="H95" s="756"/>
      <c r="I95" s="756"/>
      <c r="J95" s="756"/>
      <c r="K95" s="756"/>
      <c r="L95" s="756"/>
      <c r="M95" s="756"/>
      <c r="N95" s="756"/>
    </row>
    <row r="96" spans="1:15" ht="17.25" customHeight="1" x14ac:dyDescent="0.3">
      <c r="B96" s="755" t="s">
        <v>332</v>
      </c>
      <c r="C96" s="755"/>
      <c r="D96" s="755"/>
      <c r="E96" s="756" t="s">
        <v>333</v>
      </c>
      <c r="F96" s="756"/>
      <c r="G96" s="756"/>
      <c r="H96" s="756"/>
      <c r="I96" s="756"/>
      <c r="J96" s="756"/>
      <c r="K96" s="756"/>
      <c r="L96" s="756"/>
      <c r="M96" s="756"/>
      <c r="N96" s="756"/>
    </row>
    <row r="97" spans="1:15" ht="17.25" customHeight="1" x14ac:dyDescent="0.3">
      <c r="B97" s="755" t="s">
        <v>334</v>
      </c>
      <c r="C97" s="755"/>
      <c r="D97" s="755"/>
      <c r="E97" s="756" t="s">
        <v>335</v>
      </c>
      <c r="F97" s="756"/>
      <c r="G97" s="756"/>
      <c r="H97" s="756"/>
      <c r="I97" s="756"/>
      <c r="J97" s="756"/>
      <c r="K97" s="756"/>
      <c r="L97" s="756"/>
      <c r="M97" s="756"/>
      <c r="N97" s="756"/>
    </row>
    <row r="98" spans="1:15" ht="17.25" customHeight="1" x14ac:dyDescent="0.3">
      <c r="B98" s="755" t="s">
        <v>336</v>
      </c>
      <c r="C98" s="755"/>
      <c r="D98" s="755"/>
      <c r="E98" s="756" t="s">
        <v>565</v>
      </c>
      <c r="F98" s="756"/>
      <c r="G98" s="756"/>
      <c r="H98" s="756"/>
      <c r="I98" s="756"/>
      <c r="J98" s="756"/>
      <c r="K98" s="756"/>
      <c r="L98" s="756"/>
      <c r="M98" s="756"/>
      <c r="N98" s="756"/>
    </row>
    <row r="99" spans="1:15" ht="17.25" customHeight="1" x14ac:dyDescent="0.3">
      <c r="A99" s="130" t="s">
        <v>528</v>
      </c>
      <c r="O99" s="130" t="s">
        <v>529</v>
      </c>
    </row>
    <row r="100" spans="1:15" ht="17.25" customHeight="1" x14ac:dyDescent="0.3">
      <c r="B100" s="301" t="s">
        <v>337</v>
      </c>
      <c r="C100" s="301"/>
      <c r="D100" s="301"/>
      <c r="E100" s="301"/>
      <c r="F100" s="301"/>
      <c r="G100" s="301"/>
      <c r="H100" s="301"/>
      <c r="I100" s="301"/>
      <c r="J100" s="301"/>
      <c r="K100" s="301"/>
      <c r="L100" s="301"/>
      <c r="M100" s="301"/>
      <c r="N100" s="301"/>
    </row>
    <row r="101" spans="1:15" ht="17.25" customHeight="1" x14ac:dyDescent="0.3">
      <c r="B101" s="752" t="s">
        <v>338</v>
      </c>
      <c r="C101" s="752"/>
      <c r="D101" s="752"/>
      <c r="E101" s="305" t="s">
        <v>369</v>
      </c>
      <c r="F101" s="306"/>
      <c r="G101" s="306"/>
      <c r="H101" s="306"/>
      <c r="I101" s="306"/>
      <c r="J101" s="306"/>
      <c r="K101" s="306"/>
      <c r="L101" s="306"/>
      <c r="M101" s="306"/>
      <c r="N101" s="306"/>
    </row>
    <row r="102" spans="1:15" ht="17.25" customHeight="1" x14ac:dyDescent="0.3">
      <c r="B102" s="302" t="s">
        <v>339</v>
      </c>
      <c r="C102" s="303"/>
      <c r="D102" s="304"/>
      <c r="E102" s="307" t="s">
        <v>340</v>
      </c>
      <c r="F102" s="308"/>
      <c r="G102" s="308"/>
      <c r="H102" s="308"/>
      <c r="I102" s="308"/>
      <c r="J102" s="308"/>
      <c r="K102" s="308"/>
      <c r="L102" s="308"/>
      <c r="M102" s="308"/>
      <c r="N102" s="309"/>
    </row>
    <row r="103" spans="1:15" ht="17.25" customHeight="1" x14ac:dyDescent="0.3">
      <c r="B103" s="752" t="s">
        <v>341</v>
      </c>
      <c r="C103" s="752"/>
      <c r="D103" s="752"/>
      <c r="E103" s="750" t="s">
        <v>342</v>
      </c>
      <c r="F103" s="754"/>
      <c r="G103" s="754"/>
      <c r="H103" s="754"/>
      <c r="I103" s="754"/>
      <c r="J103" s="754"/>
      <c r="K103" s="754"/>
      <c r="L103" s="754"/>
      <c r="M103" s="754"/>
      <c r="N103" s="754"/>
    </row>
    <row r="104" spans="1:15" ht="17.25" customHeight="1" x14ac:dyDescent="0.3">
      <c r="B104" s="749" t="s">
        <v>343</v>
      </c>
      <c r="C104" s="749"/>
      <c r="D104" s="749"/>
      <c r="E104" s="298" t="s">
        <v>567</v>
      </c>
      <c r="F104" s="299"/>
      <c r="G104" s="299"/>
      <c r="H104" s="299"/>
      <c r="I104" s="299"/>
      <c r="J104" s="299"/>
      <c r="K104" s="299"/>
      <c r="L104" s="299"/>
      <c r="M104" s="299"/>
      <c r="N104" s="300"/>
    </row>
  </sheetData>
  <mergeCells count="200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N53:N54"/>
    <mergeCell ref="F54:H54"/>
    <mergeCell ref="F55:H55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42:M44"/>
    <mergeCell ref="F43:H43"/>
    <mergeCell ref="M55:M56"/>
    <mergeCell ref="F56:H56"/>
    <mergeCell ref="I53:L56"/>
    <mergeCell ref="M59:M60"/>
    <mergeCell ref="J51:L51"/>
    <mergeCell ref="F52:H52"/>
    <mergeCell ref="J52:L52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M53:M54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C8DB0A-B15C-401D-958B-3A1FF840FE0C}">
  <dimension ref="A1:O57"/>
  <sheetViews>
    <sheetView workbookViewId="0">
      <selection activeCell="C11" sqref="C11:N11"/>
    </sheetView>
  </sheetViews>
  <sheetFormatPr defaultColWidth="27.75" defaultRowHeight="17.399999999999999" customHeight="1" x14ac:dyDescent="0.3"/>
  <cols>
    <col min="1" max="1" width="3" style="47" customWidth="1"/>
    <col min="2" max="2" width="14.6640625" style="47" customWidth="1"/>
    <col min="3" max="4" width="8.6640625" style="47" customWidth="1"/>
    <col min="5" max="5" width="1.9140625" style="117" customWidth="1"/>
    <col min="6" max="6" width="7.83203125" style="47" customWidth="1"/>
    <col min="7" max="7" width="15.6640625" style="47" customWidth="1"/>
    <col min="8" max="8" width="10.6640625" style="47" customWidth="1"/>
    <col min="9" max="9" width="1.9140625" style="117" customWidth="1"/>
    <col min="10" max="10" width="7.83203125" style="47" customWidth="1"/>
    <col min="11" max="11" width="15.6640625" style="47" customWidth="1"/>
    <col min="12" max="12" width="10.6640625" style="47" customWidth="1"/>
    <col min="13" max="14" width="37.66406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399999999999999" customHeight="1" x14ac:dyDescent="0.3">
      <c r="A1" s="169" t="s">
        <v>590</v>
      </c>
    </row>
    <row r="2" spans="1:15" ht="17.399999999999999" customHeight="1" x14ac:dyDescent="0.3">
      <c r="A2" s="169" t="s">
        <v>589</v>
      </c>
    </row>
    <row r="3" spans="1:15" ht="17.399999999999999" customHeight="1" x14ac:dyDescent="0.3">
      <c r="A3" s="130"/>
    </row>
    <row r="4" spans="1:15" ht="17.399999999999999" customHeight="1" x14ac:dyDescent="0.3">
      <c r="B4" s="725" t="s">
        <v>521</v>
      </c>
      <c r="C4" s="726"/>
      <c r="D4" s="726"/>
      <c r="E4" s="726"/>
      <c r="F4" s="726"/>
      <c r="G4" s="726"/>
      <c r="H4" s="726"/>
      <c r="I4" s="726"/>
      <c r="J4" s="726"/>
      <c r="K4" s="726"/>
      <c r="L4" s="726"/>
      <c r="M4" s="726"/>
      <c r="N4" s="727"/>
      <c r="O4" s="46"/>
    </row>
    <row r="5" spans="1:15" ht="17.399999999999999" customHeight="1" x14ac:dyDescent="0.3">
      <c r="B5" s="48" t="s">
        <v>248</v>
      </c>
      <c r="C5" s="964" t="s">
        <v>363</v>
      </c>
      <c r="D5" s="965"/>
      <c r="E5" s="965"/>
      <c r="F5" s="965"/>
      <c r="G5" s="965"/>
      <c r="H5" s="965"/>
      <c r="I5" s="965"/>
      <c r="J5" s="965"/>
      <c r="K5" s="965"/>
      <c r="L5" s="965"/>
      <c r="M5" s="965"/>
      <c r="N5" s="966"/>
      <c r="O5" s="49"/>
    </row>
    <row r="6" spans="1:15" ht="17.399999999999999" customHeight="1" x14ac:dyDescent="0.3">
      <c r="A6" s="130" t="s">
        <v>571</v>
      </c>
      <c r="B6" s="48" t="s">
        <v>249</v>
      </c>
      <c r="C6" s="967" t="s">
        <v>363</v>
      </c>
      <c r="D6" s="968"/>
      <c r="E6" s="968"/>
      <c r="F6" s="968"/>
      <c r="G6" s="968"/>
      <c r="H6" s="968"/>
      <c r="I6" s="968"/>
      <c r="J6" s="968"/>
      <c r="K6" s="968"/>
      <c r="L6" s="968"/>
      <c r="M6" s="968"/>
      <c r="N6" s="969"/>
      <c r="O6" s="133" t="s">
        <v>572</v>
      </c>
    </row>
    <row r="7" spans="1:15" ht="17.399999999999999" customHeight="1" x14ac:dyDescent="0.3">
      <c r="A7" s="130" t="s">
        <v>571</v>
      </c>
      <c r="B7" s="48" t="s">
        <v>250</v>
      </c>
      <c r="C7" s="970" t="s">
        <v>363</v>
      </c>
      <c r="D7" s="971"/>
      <c r="E7" s="971"/>
      <c r="F7" s="971"/>
      <c r="G7" s="971"/>
      <c r="H7" s="971"/>
      <c r="I7" s="971"/>
      <c r="J7" s="971"/>
      <c r="K7" s="971"/>
      <c r="L7" s="971"/>
      <c r="M7" s="971"/>
      <c r="N7" s="972"/>
      <c r="O7" s="134" t="s">
        <v>572</v>
      </c>
    </row>
    <row r="8" spans="1:15" ht="17.399999999999999" customHeight="1" x14ac:dyDescent="0.3">
      <c r="B8" s="48" t="s">
        <v>251</v>
      </c>
      <c r="C8" s="50" t="s">
        <v>363</v>
      </c>
      <c r="D8" s="731" t="s">
        <v>252</v>
      </c>
      <c r="E8" s="731"/>
      <c r="F8" s="731"/>
      <c r="G8" s="731"/>
      <c r="H8" s="731"/>
      <c r="I8" s="731"/>
      <c r="J8" s="731"/>
      <c r="K8" s="731"/>
      <c r="L8" s="731"/>
      <c r="M8" s="731"/>
      <c r="N8" s="732"/>
      <c r="O8" s="51"/>
    </row>
    <row r="9" spans="1:15" ht="17.399999999999999" customHeight="1" x14ac:dyDescent="0.3">
      <c r="B9" s="48" t="s">
        <v>253</v>
      </c>
      <c r="C9" s="733" t="s">
        <v>364</v>
      </c>
      <c r="D9" s="734"/>
      <c r="E9" s="734"/>
      <c r="F9" s="734"/>
      <c r="G9" s="734"/>
      <c r="H9" s="734"/>
      <c r="I9" s="734"/>
      <c r="J9" s="734"/>
      <c r="K9" s="734"/>
      <c r="L9" s="734"/>
      <c r="M9" s="734"/>
      <c r="N9" s="735"/>
      <c r="O9" s="83"/>
    </row>
    <row r="10" spans="1:15" ht="17.399999999999999" customHeight="1" x14ac:dyDescent="0.3">
      <c r="B10" s="48" t="s">
        <v>254</v>
      </c>
      <c r="C10" s="740" t="s">
        <v>1042</v>
      </c>
      <c r="D10" s="741"/>
      <c r="E10" s="741"/>
      <c r="F10" s="741"/>
      <c r="G10" s="741"/>
      <c r="H10" s="741"/>
      <c r="I10" s="741"/>
      <c r="J10" s="741"/>
      <c r="K10" s="741"/>
      <c r="L10" s="741"/>
      <c r="M10" s="741"/>
      <c r="N10" s="742"/>
      <c r="O10" s="52"/>
    </row>
    <row r="11" spans="1:15" ht="39" customHeight="1" x14ac:dyDescent="0.3">
      <c r="B11" s="53" t="s">
        <v>255</v>
      </c>
      <c r="C11" s="740" t="s">
        <v>592</v>
      </c>
      <c r="D11" s="741"/>
      <c r="E11" s="741"/>
      <c r="F11" s="741"/>
      <c r="G11" s="741"/>
      <c r="H11" s="741"/>
      <c r="I11" s="741"/>
      <c r="J11" s="741"/>
      <c r="K11" s="741"/>
      <c r="L11" s="741"/>
      <c r="M11" s="741"/>
      <c r="N11" s="742"/>
      <c r="O11" s="52"/>
    </row>
    <row r="12" spans="1:15" ht="17.399999999999999" customHeight="1" x14ac:dyDescent="0.3">
      <c r="B12" s="705" t="s">
        <v>568</v>
      </c>
      <c r="C12" s="736" t="s">
        <v>259</v>
      </c>
      <c r="D12" s="738"/>
      <c r="E12" s="952">
        <v>1384</v>
      </c>
      <c r="F12" s="953"/>
      <c r="G12" s="747" t="s">
        <v>551</v>
      </c>
      <c r="H12" s="747"/>
      <c r="I12" s="747"/>
      <c r="J12" s="747"/>
      <c r="K12" s="747"/>
      <c r="L12" s="747"/>
      <c r="M12" s="747"/>
      <c r="N12" s="747"/>
      <c r="O12" s="56"/>
    </row>
    <row r="13" spans="1:15" ht="17.399999999999999" customHeight="1" x14ac:dyDescent="0.3">
      <c r="B13" s="721"/>
      <c r="C13" s="958" t="s">
        <v>260</v>
      </c>
      <c r="D13" s="959"/>
      <c r="E13" s="960">
        <v>1977</v>
      </c>
      <c r="F13" s="961"/>
      <c r="G13" s="954" t="s">
        <v>261</v>
      </c>
      <c r="H13" s="955"/>
      <c r="I13" s="955"/>
      <c r="J13" s="955"/>
      <c r="K13" s="955"/>
      <c r="L13" s="955"/>
      <c r="M13" s="955"/>
      <c r="N13" s="956"/>
      <c r="O13" s="56"/>
    </row>
    <row r="14" spans="1:15" ht="17.399999999999999" customHeight="1" x14ac:dyDescent="0.3">
      <c r="B14" s="721"/>
      <c r="C14" s="958" t="s">
        <v>370</v>
      </c>
      <c r="D14" s="959"/>
      <c r="E14" s="973">
        <v>0</v>
      </c>
      <c r="F14" s="974"/>
      <c r="G14" s="736" t="s">
        <v>798</v>
      </c>
      <c r="H14" s="737"/>
      <c r="I14" s="737"/>
      <c r="J14" s="737"/>
      <c r="K14" s="737"/>
      <c r="L14" s="737"/>
      <c r="M14" s="737"/>
      <c r="N14" s="738"/>
      <c r="O14" s="56"/>
    </row>
    <row r="15" spans="1:15" ht="17.399999999999999" customHeight="1" x14ac:dyDescent="0.3">
      <c r="B15" s="721"/>
      <c r="C15" s="958" t="s">
        <v>371</v>
      </c>
      <c r="D15" s="959"/>
      <c r="E15" s="960">
        <v>1977</v>
      </c>
      <c r="F15" s="961"/>
      <c r="G15" s="736" t="s">
        <v>372</v>
      </c>
      <c r="H15" s="737"/>
      <c r="I15" s="737"/>
      <c r="J15" s="737"/>
      <c r="K15" s="737"/>
      <c r="L15" s="737"/>
      <c r="M15" s="737"/>
      <c r="N15" s="738"/>
      <c r="O15" s="56"/>
    </row>
    <row r="16" spans="1:15" ht="17.399999999999999" customHeight="1" x14ac:dyDescent="0.3">
      <c r="B16" s="706"/>
      <c r="C16" s="958" t="s">
        <v>373</v>
      </c>
      <c r="D16" s="959"/>
      <c r="E16" s="960">
        <v>1265</v>
      </c>
      <c r="F16" s="961"/>
      <c r="G16" s="736" t="s">
        <v>816</v>
      </c>
      <c r="H16" s="737"/>
      <c r="I16" s="737"/>
      <c r="J16" s="737"/>
      <c r="K16" s="737"/>
      <c r="L16" s="737"/>
      <c r="M16" s="737"/>
      <c r="N16" s="738"/>
      <c r="O16" s="56"/>
    </row>
    <row r="17" spans="1:15" ht="17.399999999999999" customHeight="1" x14ac:dyDescent="0.3">
      <c r="B17" s="705" t="s">
        <v>271</v>
      </c>
      <c r="C17" s="928"/>
      <c r="D17" s="929"/>
      <c r="E17" s="724" t="s">
        <v>751</v>
      </c>
      <c r="F17" s="724"/>
      <c r="G17" s="724"/>
      <c r="H17" s="724"/>
      <c r="I17" s="724" t="s">
        <v>752</v>
      </c>
      <c r="J17" s="724"/>
      <c r="K17" s="724"/>
      <c r="L17" s="724"/>
      <c r="M17" s="58" t="s">
        <v>274</v>
      </c>
      <c r="N17" s="58" t="s">
        <v>275</v>
      </c>
      <c r="O17" s="59"/>
    </row>
    <row r="18" spans="1:15" ht="17.399999999999999" customHeight="1" x14ac:dyDescent="0.3">
      <c r="B18" s="721"/>
      <c r="C18" s="975" t="s">
        <v>374</v>
      </c>
      <c r="D18" s="976"/>
      <c r="E18" s="979" t="s">
        <v>365</v>
      </c>
      <c r="F18" s="980"/>
      <c r="G18" s="983" t="s">
        <v>366</v>
      </c>
      <c r="H18" s="962" t="s">
        <v>367</v>
      </c>
      <c r="I18" s="979" t="s">
        <v>365</v>
      </c>
      <c r="J18" s="980"/>
      <c r="K18" s="983" t="s">
        <v>366</v>
      </c>
      <c r="L18" s="962" t="s">
        <v>367</v>
      </c>
      <c r="M18" s="950" t="s">
        <v>481</v>
      </c>
      <c r="N18" s="950" t="s">
        <v>277</v>
      </c>
      <c r="O18" s="62"/>
    </row>
    <row r="19" spans="1:15" ht="17.399999999999999" customHeight="1" x14ac:dyDescent="0.3">
      <c r="B19" s="706"/>
      <c r="C19" s="977"/>
      <c r="D19" s="978"/>
      <c r="E19" s="981"/>
      <c r="F19" s="982"/>
      <c r="G19" s="984"/>
      <c r="H19" s="963"/>
      <c r="I19" s="981"/>
      <c r="J19" s="982"/>
      <c r="K19" s="984"/>
      <c r="L19" s="963"/>
      <c r="M19" s="951"/>
      <c r="N19" s="951"/>
      <c r="O19" s="62"/>
    </row>
    <row r="20" spans="1:15" ht="17.399999999999999" customHeight="1" x14ac:dyDescent="0.3">
      <c r="B20" s="705" t="s">
        <v>279</v>
      </c>
      <c r="C20" s="707" t="s">
        <v>280</v>
      </c>
      <c r="D20" s="708"/>
      <c r="E20" s="733" t="s">
        <v>375</v>
      </c>
      <c r="F20" s="734"/>
      <c r="G20" s="734"/>
      <c r="H20" s="734"/>
      <c r="I20" s="734"/>
      <c r="J20" s="734"/>
      <c r="K20" s="734"/>
      <c r="L20" s="734"/>
      <c r="M20" s="734"/>
      <c r="N20" s="735"/>
      <c r="O20" s="63"/>
    </row>
    <row r="21" spans="1:15" ht="17.399999999999999" customHeight="1" x14ac:dyDescent="0.3">
      <c r="B21" s="706"/>
      <c r="C21" s="707" t="s">
        <v>282</v>
      </c>
      <c r="D21" s="708"/>
      <c r="E21" s="733" t="s">
        <v>369</v>
      </c>
      <c r="F21" s="734"/>
      <c r="G21" s="734"/>
      <c r="H21" s="734"/>
      <c r="I21" s="734"/>
      <c r="J21" s="734"/>
      <c r="K21" s="734"/>
      <c r="L21" s="734"/>
      <c r="M21" s="734"/>
      <c r="N21" s="735"/>
      <c r="O21" s="63"/>
    </row>
    <row r="22" spans="1:15" ht="17.25" customHeight="1" x14ac:dyDescent="0.3">
      <c r="A22" s="130" t="s">
        <v>528</v>
      </c>
      <c r="O22" s="130" t="s">
        <v>529</v>
      </c>
    </row>
    <row r="23" spans="1:15" ht="17.399999999999999" customHeight="1" x14ac:dyDescent="0.3">
      <c r="B23" s="427" t="s">
        <v>376</v>
      </c>
      <c r="C23" s="428"/>
      <c r="D23" s="428"/>
      <c r="E23" s="428"/>
      <c r="F23" s="428"/>
      <c r="G23" s="428"/>
      <c r="H23" s="428"/>
      <c r="I23" s="428"/>
      <c r="J23" s="428"/>
      <c r="K23" s="428"/>
      <c r="L23" s="428"/>
      <c r="M23" s="428"/>
      <c r="N23" s="429"/>
    </row>
    <row r="24" spans="1:15" ht="17.399999999999999" customHeight="1" x14ac:dyDescent="0.3">
      <c r="B24" s="430" t="s">
        <v>591</v>
      </c>
      <c r="C24" s="431"/>
      <c r="D24" s="431"/>
      <c r="E24" s="431"/>
      <c r="F24" s="431"/>
      <c r="G24" s="431"/>
      <c r="H24" s="431"/>
      <c r="I24" s="431"/>
      <c r="J24" s="431"/>
      <c r="K24" s="431"/>
      <c r="L24" s="431"/>
      <c r="M24" s="431"/>
      <c r="N24" s="432"/>
    </row>
    <row r="25" spans="1:15" ht="17.399999999999999" customHeight="1" x14ac:dyDescent="0.3">
      <c r="B25" s="433" t="s">
        <v>284</v>
      </c>
      <c r="C25" s="434"/>
      <c r="D25" s="435"/>
      <c r="E25" s="433" t="s">
        <v>745</v>
      </c>
      <c r="F25" s="434"/>
      <c r="G25" s="434"/>
      <c r="H25" s="435"/>
      <c r="I25" s="119"/>
      <c r="J25" s="434" t="s">
        <v>746</v>
      </c>
      <c r="K25" s="434"/>
      <c r="L25" s="435"/>
      <c r="M25" s="80" t="s">
        <v>274</v>
      </c>
      <c r="N25" s="81" t="s">
        <v>275</v>
      </c>
    </row>
    <row r="26" spans="1:15" ht="17.399999999999999" customHeight="1" x14ac:dyDescent="0.3">
      <c r="B26" s="985" t="s">
        <v>349</v>
      </c>
      <c r="C26" s="986"/>
      <c r="D26" s="987"/>
      <c r="E26" s="994">
        <v>0</v>
      </c>
      <c r="F26" s="995"/>
      <c r="G26" s="995"/>
      <c r="H26" s="996"/>
      <c r="I26" s="997">
        <v>0</v>
      </c>
      <c r="J26" s="998"/>
      <c r="K26" s="998"/>
      <c r="L26" s="999"/>
      <c r="M26" s="94" t="s">
        <v>345</v>
      </c>
      <c r="N26" s="94" t="s">
        <v>288</v>
      </c>
    </row>
    <row r="27" spans="1:15" ht="17.399999999999999" customHeight="1" x14ac:dyDescent="0.3">
      <c r="B27" s="988"/>
      <c r="C27" s="989"/>
      <c r="D27" s="990"/>
      <c r="E27" s="114" t="s">
        <v>286</v>
      </c>
      <c r="F27" s="476">
        <v>0</v>
      </c>
      <c r="G27" s="476"/>
      <c r="H27" s="477"/>
      <c r="I27" s="114" t="s">
        <v>286</v>
      </c>
      <c r="J27" s="478" t="s">
        <v>515</v>
      </c>
      <c r="K27" s="478"/>
      <c r="L27" s="479"/>
      <c r="M27" s="1000" t="s">
        <v>290</v>
      </c>
      <c r="N27" s="1000" t="s">
        <v>291</v>
      </c>
    </row>
    <row r="28" spans="1:15" ht="17.399999999999999" customHeight="1" x14ac:dyDescent="0.3">
      <c r="B28" s="988"/>
      <c r="C28" s="989"/>
      <c r="D28" s="990"/>
      <c r="E28" s="114" t="s">
        <v>289</v>
      </c>
      <c r="F28" s="480">
        <v>0</v>
      </c>
      <c r="G28" s="480"/>
      <c r="H28" s="481"/>
      <c r="I28" s="114" t="s">
        <v>289</v>
      </c>
      <c r="J28" s="478" t="s">
        <v>516</v>
      </c>
      <c r="K28" s="478"/>
      <c r="L28" s="479"/>
      <c r="M28" s="1000"/>
      <c r="N28" s="1000"/>
    </row>
    <row r="29" spans="1:15" ht="17.399999999999999" customHeight="1" x14ac:dyDescent="0.3">
      <c r="B29" s="988"/>
      <c r="C29" s="989"/>
      <c r="D29" s="990"/>
      <c r="E29" s="114" t="s">
        <v>292</v>
      </c>
      <c r="F29" s="482">
        <v>0</v>
      </c>
      <c r="G29" s="482"/>
      <c r="H29" s="483"/>
      <c r="I29" s="114" t="s">
        <v>292</v>
      </c>
      <c r="J29" s="484">
        <v>0</v>
      </c>
      <c r="K29" s="484"/>
      <c r="L29" s="485"/>
      <c r="M29" s="957" t="s">
        <v>295</v>
      </c>
      <c r="N29" s="957" t="s">
        <v>377</v>
      </c>
    </row>
    <row r="30" spans="1:15" ht="17.399999999999999" customHeight="1" x14ac:dyDescent="0.3">
      <c r="B30" s="988"/>
      <c r="C30" s="989"/>
      <c r="D30" s="990"/>
      <c r="E30" s="114" t="s">
        <v>294</v>
      </c>
      <c r="F30" s="457">
        <v>0</v>
      </c>
      <c r="G30" s="457"/>
      <c r="H30" s="458"/>
      <c r="I30" s="114" t="s">
        <v>294</v>
      </c>
      <c r="J30" s="459">
        <v>0</v>
      </c>
      <c r="K30" s="459"/>
      <c r="L30" s="460"/>
      <c r="M30" s="957"/>
      <c r="N30" s="957"/>
    </row>
    <row r="31" spans="1:15" ht="17.399999999999999" customHeight="1" x14ac:dyDescent="0.3">
      <c r="B31" s="988"/>
      <c r="C31" s="989"/>
      <c r="D31" s="990"/>
      <c r="E31" s="114" t="s">
        <v>297</v>
      </c>
      <c r="F31" s="461">
        <v>0</v>
      </c>
      <c r="G31" s="461"/>
      <c r="H31" s="462"/>
      <c r="I31" s="463" t="s">
        <v>594</v>
      </c>
      <c r="J31" s="464"/>
      <c r="K31" s="464"/>
      <c r="L31" s="465"/>
      <c r="M31" s="957"/>
      <c r="N31" s="957"/>
    </row>
    <row r="32" spans="1:15" ht="17.399999999999999" customHeight="1" x14ac:dyDescent="0.3">
      <c r="B32" s="988"/>
      <c r="C32" s="989"/>
      <c r="D32" s="990"/>
      <c r="E32" s="114" t="s">
        <v>299</v>
      </c>
      <c r="F32" s="472">
        <v>0</v>
      </c>
      <c r="G32" s="472"/>
      <c r="H32" s="473"/>
      <c r="I32" s="466"/>
      <c r="J32" s="467"/>
      <c r="K32" s="467"/>
      <c r="L32" s="468"/>
      <c r="M32" s="95"/>
      <c r="N32" s="96"/>
    </row>
    <row r="33" spans="2:14" ht="17.399999999999999" customHeight="1" x14ac:dyDescent="0.3">
      <c r="B33" s="991"/>
      <c r="C33" s="992"/>
      <c r="D33" s="993"/>
      <c r="E33" s="114" t="s">
        <v>300</v>
      </c>
      <c r="F33" s="474">
        <v>0</v>
      </c>
      <c r="G33" s="474"/>
      <c r="H33" s="475"/>
      <c r="I33" s="469"/>
      <c r="J33" s="470"/>
      <c r="K33" s="470"/>
      <c r="L33" s="471"/>
      <c r="M33" s="1000" t="s">
        <v>598</v>
      </c>
      <c r="N33" s="1000" t="s">
        <v>302</v>
      </c>
    </row>
    <row r="34" spans="2:14" ht="17.399999999999999" customHeight="1" x14ac:dyDescent="0.3">
      <c r="B34" s="1001" t="s">
        <v>325</v>
      </c>
      <c r="C34" s="1002"/>
      <c r="D34" s="1003"/>
      <c r="E34" s="1010">
        <v>0</v>
      </c>
      <c r="F34" s="1011"/>
      <c r="G34" s="1011"/>
      <c r="H34" s="1012"/>
      <c r="I34" s="367">
        <v>0</v>
      </c>
      <c r="J34" s="368"/>
      <c r="K34" s="368"/>
      <c r="L34" s="369"/>
      <c r="M34" s="1000"/>
      <c r="N34" s="1000"/>
    </row>
    <row r="35" spans="2:14" ht="17.399999999999999" customHeight="1" x14ac:dyDescent="0.3">
      <c r="B35" s="1004"/>
      <c r="C35" s="1005"/>
      <c r="D35" s="1006"/>
      <c r="E35" s="115" t="s">
        <v>286</v>
      </c>
      <c r="F35" s="370">
        <v>0</v>
      </c>
      <c r="G35" s="370"/>
      <c r="H35" s="371"/>
      <c r="I35" s="115" t="s">
        <v>286</v>
      </c>
      <c r="J35" s="372">
        <v>0</v>
      </c>
      <c r="K35" s="372"/>
      <c r="L35" s="373"/>
      <c r="M35" s="1000" t="s">
        <v>597</v>
      </c>
      <c r="N35" s="97"/>
    </row>
    <row r="36" spans="2:14" ht="17.399999999999999" customHeight="1" x14ac:dyDescent="0.3">
      <c r="B36" s="1004"/>
      <c r="C36" s="1005"/>
      <c r="D36" s="1006"/>
      <c r="E36" s="115" t="s">
        <v>289</v>
      </c>
      <c r="F36" s="374">
        <v>0</v>
      </c>
      <c r="G36" s="374"/>
      <c r="H36" s="375"/>
      <c r="I36" s="376" t="s">
        <v>326</v>
      </c>
      <c r="J36" s="377"/>
      <c r="K36" s="377"/>
      <c r="L36" s="378"/>
      <c r="M36" s="1000"/>
      <c r="N36" s="97"/>
    </row>
    <row r="37" spans="2:14" ht="17.399999999999999" customHeight="1" x14ac:dyDescent="0.3">
      <c r="B37" s="1004"/>
      <c r="C37" s="1005"/>
      <c r="D37" s="1006"/>
      <c r="E37" s="115" t="s">
        <v>292</v>
      </c>
      <c r="F37" s="385">
        <v>0</v>
      </c>
      <c r="G37" s="385"/>
      <c r="H37" s="386"/>
      <c r="I37" s="379"/>
      <c r="J37" s="380"/>
      <c r="K37" s="380"/>
      <c r="L37" s="381"/>
      <c r="M37" s="99" t="s">
        <v>307</v>
      </c>
      <c r="N37" s="100" t="s">
        <v>307</v>
      </c>
    </row>
    <row r="38" spans="2:14" ht="17.399999999999999" customHeight="1" x14ac:dyDescent="0.3">
      <c r="B38" s="1004"/>
      <c r="C38" s="1005"/>
      <c r="D38" s="1006"/>
      <c r="E38" s="115" t="s">
        <v>294</v>
      </c>
      <c r="F38" s="387">
        <v>0</v>
      </c>
      <c r="G38" s="387"/>
      <c r="H38" s="388"/>
      <c r="I38" s="379"/>
      <c r="J38" s="380"/>
      <c r="K38" s="380"/>
      <c r="L38" s="381"/>
      <c r="M38" s="94" t="s">
        <v>308</v>
      </c>
      <c r="N38" s="94" t="s">
        <v>309</v>
      </c>
    </row>
    <row r="39" spans="2:14" ht="17.399999999999999" customHeight="1" x14ac:dyDescent="0.3">
      <c r="B39" s="1007"/>
      <c r="C39" s="1008"/>
      <c r="D39" s="1009"/>
      <c r="E39" s="115" t="s">
        <v>297</v>
      </c>
      <c r="F39" s="389">
        <v>0</v>
      </c>
      <c r="G39" s="389"/>
      <c r="H39" s="390"/>
      <c r="I39" s="382"/>
      <c r="J39" s="383"/>
      <c r="K39" s="383"/>
      <c r="L39" s="384"/>
      <c r="M39" s="1000" t="s">
        <v>603</v>
      </c>
      <c r="N39" s="94"/>
    </row>
    <row r="40" spans="2:14" ht="17.399999999999999" customHeight="1" x14ac:dyDescent="0.3">
      <c r="B40" s="1014" t="s">
        <v>327</v>
      </c>
      <c r="C40" s="1015"/>
      <c r="D40" s="1016"/>
      <c r="E40" s="1023">
        <v>0</v>
      </c>
      <c r="F40" s="1024"/>
      <c r="G40" s="1024"/>
      <c r="H40" s="1025"/>
      <c r="I40" s="403">
        <v>0</v>
      </c>
      <c r="J40" s="404"/>
      <c r="K40" s="404"/>
      <c r="L40" s="405"/>
      <c r="M40" s="1000"/>
      <c r="N40" s="1000" t="s">
        <v>311</v>
      </c>
    </row>
    <row r="41" spans="2:14" ht="17.399999999999999" customHeight="1" x14ac:dyDescent="0.3">
      <c r="B41" s="1017"/>
      <c r="C41" s="1018"/>
      <c r="D41" s="1019"/>
      <c r="E41" s="116" t="s">
        <v>286</v>
      </c>
      <c r="F41" s="406">
        <v>0</v>
      </c>
      <c r="G41" s="406"/>
      <c r="H41" s="407"/>
      <c r="I41" s="120" t="s">
        <v>286</v>
      </c>
      <c r="J41" s="408">
        <v>0</v>
      </c>
      <c r="K41" s="408"/>
      <c r="L41" s="409"/>
      <c r="M41" s="1000"/>
      <c r="N41" s="1000"/>
    </row>
    <row r="42" spans="2:14" ht="17.399999999999999" customHeight="1" x14ac:dyDescent="0.3">
      <c r="B42" s="1017"/>
      <c r="C42" s="1018"/>
      <c r="D42" s="1019"/>
      <c r="E42" s="116" t="s">
        <v>289</v>
      </c>
      <c r="F42" s="410">
        <v>0</v>
      </c>
      <c r="G42" s="410"/>
      <c r="H42" s="411"/>
      <c r="I42" s="412" t="s">
        <v>328</v>
      </c>
      <c r="J42" s="413"/>
      <c r="K42" s="413"/>
      <c r="L42" s="414"/>
      <c r="M42" s="957" t="s">
        <v>763</v>
      </c>
      <c r="N42" s="1000"/>
    </row>
    <row r="43" spans="2:14" ht="17.399999999999999" customHeight="1" x14ac:dyDescent="0.3">
      <c r="B43" s="1017"/>
      <c r="C43" s="1018"/>
      <c r="D43" s="1019"/>
      <c r="E43" s="116" t="s">
        <v>292</v>
      </c>
      <c r="F43" s="421">
        <v>0</v>
      </c>
      <c r="G43" s="421"/>
      <c r="H43" s="422"/>
      <c r="I43" s="415"/>
      <c r="J43" s="416"/>
      <c r="K43" s="416"/>
      <c r="L43" s="417"/>
      <c r="M43" s="957"/>
      <c r="N43" s="957" t="s">
        <v>313</v>
      </c>
    </row>
    <row r="44" spans="2:14" ht="17.399999999999999" customHeight="1" x14ac:dyDescent="0.3">
      <c r="B44" s="1017"/>
      <c r="C44" s="1018"/>
      <c r="D44" s="1019"/>
      <c r="E44" s="116" t="s">
        <v>294</v>
      </c>
      <c r="F44" s="423">
        <v>0</v>
      </c>
      <c r="G44" s="423"/>
      <c r="H44" s="424"/>
      <c r="I44" s="415"/>
      <c r="J44" s="416"/>
      <c r="K44" s="416"/>
      <c r="L44" s="417"/>
      <c r="M44" s="1000" t="s">
        <v>764</v>
      </c>
      <c r="N44" s="957"/>
    </row>
    <row r="45" spans="2:14" ht="17.399999999999999" customHeight="1" x14ac:dyDescent="0.3">
      <c r="B45" s="1020"/>
      <c r="C45" s="1021"/>
      <c r="D45" s="1022"/>
      <c r="E45" s="116" t="s">
        <v>297</v>
      </c>
      <c r="F45" s="425">
        <v>0</v>
      </c>
      <c r="G45" s="425"/>
      <c r="H45" s="426"/>
      <c r="I45" s="418"/>
      <c r="J45" s="419"/>
      <c r="K45" s="419"/>
      <c r="L45" s="420"/>
      <c r="M45" s="1000"/>
      <c r="N45" s="1013" t="s">
        <v>315</v>
      </c>
    </row>
    <row r="46" spans="2:14" ht="17.399999999999999" customHeight="1" x14ac:dyDescent="0.3">
      <c r="B46" s="1030" t="s">
        <v>774</v>
      </c>
      <c r="C46" s="1030"/>
      <c r="D46" s="1031"/>
      <c r="E46" s="1034">
        <v>0</v>
      </c>
      <c r="F46" s="1035"/>
      <c r="G46" s="1035"/>
      <c r="H46" s="1036"/>
      <c r="I46" s="997">
        <v>0</v>
      </c>
      <c r="J46" s="998"/>
      <c r="K46" s="998"/>
      <c r="L46" s="999"/>
      <c r="M46" s="957" t="s">
        <v>766</v>
      </c>
      <c r="N46" s="1013"/>
    </row>
    <row r="47" spans="2:14" ht="17.399999999999999" customHeight="1" x14ac:dyDescent="0.3">
      <c r="B47" s="1032"/>
      <c r="C47" s="1032"/>
      <c r="D47" s="1033"/>
      <c r="E47" s="1037" t="s">
        <v>757</v>
      </c>
      <c r="F47" s="1038"/>
      <c r="G47" s="1038"/>
      <c r="H47" s="1039"/>
      <c r="I47" s="237" t="s">
        <v>286</v>
      </c>
      <c r="J47" s="343">
        <v>0</v>
      </c>
      <c r="K47" s="343"/>
      <c r="L47" s="344"/>
      <c r="M47" s="957"/>
      <c r="N47" s="101"/>
    </row>
    <row r="48" spans="2:14" ht="17.399999999999999" customHeight="1" x14ac:dyDescent="0.3">
      <c r="B48" s="1032"/>
      <c r="C48" s="1032"/>
      <c r="D48" s="1033"/>
      <c r="E48" s="1040"/>
      <c r="F48" s="1041"/>
      <c r="G48" s="1041"/>
      <c r="H48" s="1042"/>
      <c r="I48" s="238" t="s">
        <v>289</v>
      </c>
      <c r="J48" s="352" t="s">
        <v>755</v>
      </c>
      <c r="K48" s="352"/>
      <c r="L48" s="353"/>
      <c r="M48" s="97" t="s">
        <v>768</v>
      </c>
      <c r="N48" s="98"/>
    </row>
    <row r="49" spans="1:15" ht="17.399999999999999" customHeight="1" x14ac:dyDescent="0.3">
      <c r="B49" s="1026" t="s">
        <v>756</v>
      </c>
      <c r="C49" s="1027"/>
      <c r="D49" s="1028"/>
      <c r="E49" s="360" t="s">
        <v>758</v>
      </c>
      <c r="F49" s="361"/>
      <c r="G49" s="361"/>
      <c r="H49" s="362"/>
      <c r="I49" s="239"/>
      <c r="J49" s="363" t="s">
        <v>760</v>
      </c>
      <c r="K49" s="363"/>
      <c r="L49" s="364"/>
      <c r="M49" s="957" t="s">
        <v>767</v>
      </c>
      <c r="N49" s="98"/>
    </row>
    <row r="50" spans="1:15" ht="17.399999999999999" customHeight="1" x14ac:dyDescent="0.3">
      <c r="B50" s="1029"/>
      <c r="C50" s="1027"/>
      <c r="D50" s="1028"/>
      <c r="E50" s="360" t="s">
        <v>759</v>
      </c>
      <c r="F50" s="361"/>
      <c r="G50" s="361"/>
      <c r="H50" s="362"/>
      <c r="I50" s="240"/>
      <c r="J50" s="365" t="s">
        <v>775</v>
      </c>
      <c r="K50" s="365"/>
      <c r="L50" s="366"/>
      <c r="M50" s="957"/>
      <c r="N50" s="98"/>
    </row>
    <row r="51" spans="1:15" ht="17.399999999999999" customHeight="1" x14ac:dyDescent="0.3">
      <c r="B51" s="433" t="s">
        <v>378</v>
      </c>
      <c r="C51" s="434"/>
      <c r="D51" s="435"/>
      <c r="E51" s="322">
        <v>106.24999999999999</v>
      </c>
      <c r="F51" s="323"/>
      <c r="G51" s="323"/>
      <c r="H51" s="324"/>
      <c r="I51" s="325">
        <v>75</v>
      </c>
      <c r="J51" s="326"/>
      <c r="K51" s="326"/>
      <c r="L51" s="327"/>
      <c r="M51" s="82" t="s">
        <v>320</v>
      </c>
      <c r="N51" s="82" t="s">
        <v>321</v>
      </c>
    </row>
    <row r="52" spans="1:15" ht="17.25" customHeight="1" x14ac:dyDescent="0.3">
      <c r="A52" s="130" t="s">
        <v>528</v>
      </c>
      <c r="O52" s="130" t="s">
        <v>529</v>
      </c>
    </row>
    <row r="53" spans="1:15" ht="17.399999999999999" customHeight="1" x14ac:dyDescent="0.3">
      <c r="B53" s="897" t="s">
        <v>337</v>
      </c>
      <c r="C53" s="898"/>
      <c r="D53" s="898"/>
      <c r="E53" s="898"/>
      <c r="F53" s="898"/>
      <c r="G53" s="898"/>
      <c r="H53" s="898"/>
      <c r="I53" s="898"/>
      <c r="J53" s="898"/>
      <c r="K53" s="898"/>
      <c r="L53" s="898"/>
      <c r="M53" s="898"/>
      <c r="N53" s="899"/>
    </row>
    <row r="54" spans="1:15" ht="17.399999999999999" customHeight="1" x14ac:dyDescent="0.3">
      <c r="B54" s="302" t="s">
        <v>338</v>
      </c>
      <c r="C54" s="303"/>
      <c r="D54" s="304"/>
      <c r="E54" s="733" t="s">
        <v>369</v>
      </c>
      <c r="F54" s="734"/>
      <c r="G54" s="734"/>
      <c r="H54" s="734"/>
      <c r="I54" s="734"/>
      <c r="J54" s="734"/>
      <c r="K54" s="734"/>
      <c r="L54" s="734"/>
      <c r="M54" s="734"/>
      <c r="N54" s="735"/>
    </row>
    <row r="55" spans="1:15" ht="17.399999999999999" customHeight="1" x14ac:dyDescent="0.3">
      <c r="B55" s="302" t="s">
        <v>339</v>
      </c>
      <c r="C55" s="303"/>
      <c r="D55" s="304"/>
      <c r="E55" s="307" t="s">
        <v>340</v>
      </c>
      <c r="F55" s="308"/>
      <c r="G55" s="308"/>
      <c r="H55" s="308"/>
      <c r="I55" s="308"/>
      <c r="J55" s="308"/>
      <c r="K55" s="308"/>
      <c r="L55" s="308"/>
      <c r="M55" s="308"/>
      <c r="N55" s="309"/>
    </row>
    <row r="56" spans="1:15" ht="17.399999999999999" customHeight="1" x14ac:dyDescent="0.3">
      <c r="B56" s="302" t="s">
        <v>341</v>
      </c>
      <c r="C56" s="303"/>
      <c r="D56" s="304"/>
      <c r="E56" s="298" t="s">
        <v>379</v>
      </c>
      <c r="F56" s="299"/>
      <c r="G56" s="299"/>
      <c r="H56" s="299"/>
      <c r="I56" s="299"/>
      <c r="J56" s="299"/>
      <c r="K56" s="299"/>
      <c r="L56" s="299"/>
      <c r="M56" s="299"/>
      <c r="N56" s="300"/>
    </row>
    <row r="57" spans="1:15" ht="17.399999999999999" customHeight="1" x14ac:dyDescent="0.3">
      <c r="B57" s="295" t="s">
        <v>343</v>
      </c>
      <c r="C57" s="296"/>
      <c r="D57" s="297"/>
      <c r="E57" s="298" t="s">
        <v>567</v>
      </c>
      <c r="F57" s="299"/>
      <c r="G57" s="299"/>
      <c r="H57" s="299"/>
      <c r="I57" s="299"/>
      <c r="J57" s="299"/>
      <c r="K57" s="299"/>
      <c r="L57" s="299"/>
      <c r="M57" s="299"/>
      <c r="N57" s="300"/>
    </row>
  </sheetData>
  <mergeCells count="120">
    <mergeCell ref="B57:D57"/>
    <mergeCell ref="E57:N57"/>
    <mergeCell ref="B53:N53"/>
    <mergeCell ref="B54:D54"/>
    <mergeCell ref="E54:N54"/>
    <mergeCell ref="B55:D55"/>
    <mergeCell ref="E55:N55"/>
    <mergeCell ref="B56:D56"/>
    <mergeCell ref="E56:N56"/>
    <mergeCell ref="B49:D50"/>
    <mergeCell ref="B51:D51"/>
    <mergeCell ref="E51:H51"/>
    <mergeCell ref="I51:L51"/>
    <mergeCell ref="B46:D48"/>
    <mergeCell ref="E46:H46"/>
    <mergeCell ref="I46:L46"/>
    <mergeCell ref="J47:L47"/>
    <mergeCell ref="J48:L48"/>
    <mergeCell ref="E47:H48"/>
    <mergeCell ref="E49:H49"/>
    <mergeCell ref="E50:H50"/>
    <mergeCell ref="J49:L49"/>
    <mergeCell ref="J50:L50"/>
    <mergeCell ref="N43:N44"/>
    <mergeCell ref="F44:H44"/>
    <mergeCell ref="F45:H45"/>
    <mergeCell ref="N45:N46"/>
    <mergeCell ref="B40:D45"/>
    <mergeCell ref="E40:H40"/>
    <mergeCell ref="I40:L40"/>
    <mergeCell ref="N40:N42"/>
    <mergeCell ref="F41:H41"/>
    <mergeCell ref="J41:L41"/>
    <mergeCell ref="F42:H42"/>
    <mergeCell ref="I42:L45"/>
    <mergeCell ref="F43:H43"/>
    <mergeCell ref="M42:M43"/>
    <mergeCell ref="M44:M45"/>
    <mergeCell ref="M46:M47"/>
    <mergeCell ref="F37:H37"/>
    <mergeCell ref="F38:H38"/>
    <mergeCell ref="F39:H39"/>
    <mergeCell ref="F31:H31"/>
    <mergeCell ref="F32:H32"/>
    <mergeCell ref="F33:H33"/>
    <mergeCell ref="M33:M34"/>
    <mergeCell ref="M35:M36"/>
    <mergeCell ref="M39:M41"/>
    <mergeCell ref="B26:D33"/>
    <mergeCell ref="E26:H26"/>
    <mergeCell ref="I26:L26"/>
    <mergeCell ref="F27:H27"/>
    <mergeCell ref="J27:L27"/>
    <mergeCell ref="J30:L30"/>
    <mergeCell ref="I31:L33"/>
    <mergeCell ref="N33:N34"/>
    <mergeCell ref="B34:D39"/>
    <mergeCell ref="E34:H34"/>
    <mergeCell ref="I34:L34"/>
    <mergeCell ref="F35:H35"/>
    <mergeCell ref="J35:L35"/>
    <mergeCell ref="M27:M28"/>
    <mergeCell ref="N27:N28"/>
    <mergeCell ref="F28:H28"/>
    <mergeCell ref="J28:L28"/>
    <mergeCell ref="F29:H29"/>
    <mergeCell ref="J29:L29"/>
    <mergeCell ref="M29:M31"/>
    <mergeCell ref="N29:N31"/>
    <mergeCell ref="F30:H30"/>
    <mergeCell ref="F36:H36"/>
    <mergeCell ref="I36:L39"/>
    <mergeCell ref="C18:D19"/>
    <mergeCell ref="E18:F19"/>
    <mergeCell ref="G18:G19"/>
    <mergeCell ref="H18:H19"/>
    <mergeCell ref="I18:J19"/>
    <mergeCell ref="K18:K19"/>
    <mergeCell ref="B23:N23"/>
    <mergeCell ref="B24:N24"/>
    <mergeCell ref="B25:D25"/>
    <mergeCell ref="E25:H25"/>
    <mergeCell ref="J25:L25"/>
    <mergeCell ref="B4:N4"/>
    <mergeCell ref="C5:N5"/>
    <mergeCell ref="C6:N6"/>
    <mergeCell ref="C7:N7"/>
    <mergeCell ref="D8:N8"/>
    <mergeCell ref="C9:N9"/>
    <mergeCell ref="E14:F14"/>
    <mergeCell ref="G14:N14"/>
    <mergeCell ref="C15:D15"/>
    <mergeCell ref="E15:F15"/>
    <mergeCell ref="G15:N15"/>
    <mergeCell ref="C10:N10"/>
    <mergeCell ref="C11:N11"/>
    <mergeCell ref="M49:M50"/>
    <mergeCell ref="B12:B16"/>
    <mergeCell ref="C12:D12"/>
    <mergeCell ref="E12:F12"/>
    <mergeCell ref="G12:N12"/>
    <mergeCell ref="C13:D13"/>
    <mergeCell ref="E13:F13"/>
    <mergeCell ref="G13:N13"/>
    <mergeCell ref="C14:D14"/>
    <mergeCell ref="C16:D16"/>
    <mergeCell ref="E16:F16"/>
    <mergeCell ref="G16:N16"/>
    <mergeCell ref="L18:L19"/>
    <mergeCell ref="M18:M19"/>
    <mergeCell ref="N18:N19"/>
    <mergeCell ref="B20:B21"/>
    <mergeCell ref="C20:D20"/>
    <mergeCell ref="E20:N20"/>
    <mergeCell ref="C21:D21"/>
    <mergeCell ref="E21:N21"/>
    <mergeCell ref="B17:B19"/>
    <mergeCell ref="C17:D17"/>
    <mergeCell ref="E17:H17"/>
    <mergeCell ref="I17:L17"/>
  </mergeCells>
  <phoneticPr fontId="1" type="noConversion"/>
  <conditionalFormatting sqref="E14:F14">
    <cfRule type="cellIs" dxfId="0" priority="1" operator="greaterThan">
      <formula>0</formula>
    </cfRule>
  </conditionalFormatting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30</vt:i4>
      </vt:variant>
    </vt:vector>
  </HeadingPairs>
  <TitlesOfParts>
    <vt:vector size="30" baseType="lpstr">
      <vt:lpstr>【必读】总目录</vt:lpstr>
      <vt:lpstr>1减脂-早饭后练（早起版）</vt:lpstr>
      <vt:lpstr>2减脂-早饭后练（晚起版）</vt:lpstr>
      <vt:lpstr>3减脂-午饭前练</vt:lpstr>
      <vt:lpstr>4减脂-午饭后练</vt:lpstr>
      <vt:lpstr>5减脂-晚饭前练</vt:lpstr>
      <vt:lpstr>6减脂-晚饭后练</vt:lpstr>
      <vt:lpstr>7减脂-夜里练</vt:lpstr>
      <vt:lpstr>8减脂-无力训者</vt:lpstr>
      <vt:lpstr>9增肌-早饭后练（早起版）</vt:lpstr>
      <vt:lpstr>10增肌-早饭后练（晚起版）</vt:lpstr>
      <vt:lpstr>11增肌-午饭前练</vt:lpstr>
      <vt:lpstr>12增肌-午饭后练</vt:lpstr>
      <vt:lpstr>13增肌-晚饭前练</vt:lpstr>
      <vt:lpstr>14增肌-晚饭后练</vt:lpstr>
      <vt:lpstr>15增肌-夜里练</vt:lpstr>
      <vt:lpstr>16有氧热量消耗</vt:lpstr>
      <vt:lpstr>17减脂-问答汇总</vt:lpstr>
      <vt:lpstr>18增肌-问答汇总</vt:lpstr>
      <vt:lpstr>19日常食物营养率</vt:lpstr>
      <vt:lpstr>20训练计划-健身房三分化</vt:lpstr>
      <vt:lpstr>21训练计划-健身房四分化计划（肩单练版）</vt:lpstr>
      <vt:lpstr>22训练计划-健身房四分化计划（手臂单练版）</vt:lpstr>
      <vt:lpstr>23训练计划-居家健身</vt:lpstr>
      <vt:lpstr>24最大力量预测公式</vt:lpstr>
      <vt:lpstr>25上身肌肉拉伸</vt:lpstr>
      <vt:lpstr>26下身肌肉拉伸</vt:lpstr>
      <vt:lpstr>27健身解剖总结（文字版）</vt:lpstr>
      <vt:lpstr>28关节活动的肌肉（图示版）</vt:lpstr>
      <vt:lpstr>29肌肉的关节活动（图示版）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B站好人松松</dc:creator>
  <cp:lastModifiedBy>xinhao su</cp:lastModifiedBy>
  <dcterms:created xsi:type="dcterms:W3CDTF">2015-06-05T18:19:34Z</dcterms:created>
  <dcterms:modified xsi:type="dcterms:W3CDTF">2025-09-21T09:49:00Z</dcterms:modified>
</cp:coreProperties>
</file>